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ken\OneDrive\デスクトップ\"/>
    </mc:Choice>
  </mc:AlternateContent>
  <xr:revisionPtr revIDLastSave="0" documentId="8_{6034D9DB-DB6D-4901-BD8C-2456D1BF25A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令和４年度２０２２出" sheetId="13" r:id="rId1"/>
    <sheet name="２０２２令和４年度入" sheetId="12" r:id="rId2"/>
    <sheet name="２０２１年度出◎" sheetId="11" r:id="rId3"/>
    <sheet name="2021年度出" sheetId="10" r:id="rId4"/>
    <sheet name="2021年度入" sheetId="9" r:id="rId5"/>
    <sheet name="20２０年度支出" sheetId="7" r:id="rId6"/>
    <sheet name="2020年度収入 " sheetId="8" r:id="rId7"/>
    <sheet name="2019年度収入" sheetId="6" r:id="rId8"/>
    <sheet name="3０年度収入" sheetId="5" r:id="rId9"/>
    <sheet name="３０年度支出" sheetId="4" r:id="rId10"/>
    <sheet name="Sheet3" sheetId="3" r:id="rId11"/>
  </sheets>
  <definedNames>
    <definedName name="_xlnm.Print_Area" localSheetId="7">'2019年度収入'!$A$1:$F$18</definedName>
    <definedName name="_xlnm.Print_Area" localSheetId="5">'20２０年度支出'!$A$1:$G$38</definedName>
    <definedName name="_xlnm.Print_Area" localSheetId="6">'2020年度収入 '!$A$1:$F$17</definedName>
    <definedName name="_xlnm.Print_Area" localSheetId="3">'2021年度出'!$A$1:$G$39</definedName>
    <definedName name="_xlnm.Print_Area" localSheetId="2">'２０２１年度出◎'!$A$1:$G$42</definedName>
    <definedName name="_xlnm.Print_Area" localSheetId="4">'2021年度入'!$A$1:$F$17</definedName>
    <definedName name="_xlnm.Print_Area" localSheetId="1">'２０２２令和４年度入'!$A$1:$F$17</definedName>
    <definedName name="_xlnm.Print_Area" localSheetId="9">'３０年度支出'!$A$1:$G$37</definedName>
    <definedName name="_xlnm.Print_Area" localSheetId="8">'3０年度収入'!$A$1:$F$19</definedName>
    <definedName name="_xlnm.Print_Area" localSheetId="0">令和４年度２０２２出!$A$1:$G$44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3" l="1"/>
  <c r="H28" i="13"/>
  <c r="H25" i="13"/>
  <c r="H23" i="13"/>
  <c r="H19" i="13"/>
  <c r="D4" i="13"/>
  <c r="B17" i="12"/>
  <c r="D5" i="12"/>
  <c r="D4" i="12"/>
  <c r="H30" i="11"/>
  <c r="C30" i="11"/>
  <c r="B30" i="11"/>
  <c r="H27" i="11"/>
  <c r="H24" i="11"/>
  <c r="H22" i="11"/>
  <c r="H18" i="11"/>
  <c r="D4" i="11"/>
  <c r="H27" i="10"/>
  <c r="C27" i="10"/>
  <c r="B27" i="10"/>
  <c r="H24" i="10"/>
  <c r="H19" i="10"/>
  <c r="H17" i="10"/>
  <c r="H15" i="10"/>
  <c r="D4" i="10"/>
  <c r="C17" i="9"/>
  <c r="B17" i="9"/>
  <c r="D11" i="9"/>
  <c r="D5" i="9"/>
  <c r="D4" i="9"/>
  <c r="H26" i="7"/>
  <c r="H14" i="7"/>
  <c r="D17" i="12" l="1"/>
  <c r="D30" i="11"/>
  <c r="D27" i="10"/>
  <c r="D17" i="9"/>
  <c r="D11" i="8"/>
  <c r="D5" i="8"/>
  <c r="B17" i="8" l="1"/>
  <c r="C17" i="8"/>
  <c r="D17" i="8" s="1"/>
  <c r="D4" i="8"/>
  <c r="H16" i="7"/>
  <c r="B26" i="7" l="1"/>
  <c r="H23" i="7"/>
  <c r="H18" i="7"/>
  <c r="D4" i="7"/>
  <c r="C26" i="7" l="1"/>
  <c r="B18" i="6"/>
  <c r="D12" i="6"/>
  <c r="C5" i="6"/>
  <c r="D4" i="6"/>
  <c r="D26" i="7" l="1"/>
  <c r="D19" i="6"/>
  <c r="C18" i="6"/>
  <c r="D18" i="6" s="1"/>
  <c r="H18" i="4"/>
  <c r="D25" i="4" l="1"/>
  <c r="C19" i="4"/>
  <c r="D19" i="4" s="1"/>
  <c r="C4" i="4"/>
  <c r="D4" i="4" s="1"/>
  <c r="B19" i="5" l="1"/>
  <c r="D12" i="5"/>
  <c r="C5" i="5"/>
  <c r="D5" i="5" s="1"/>
  <c r="D20" i="5" l="1"/>
  <c r="C19" i="5"/>
  <c r="D3" i="4"/>
  <c r="H23" i="4"/>
  <c r="H16" i="4"/>
  <c r="D19" i="5" l="1"/>
  <c r="C26" i="4"/>
  <c r="D4" i="5"/>
  <c r="B26" i="4"/>
  <c r="H26" i="4" l="1"/>
  <c r="D26" i="4" l="1"/>
</calcChain>
</file>

<file path=xl/sharedStrings.xml><?xml version="1.0" encoding="utf-8"?>
<sst xmlns="http://schemas.openxmlformats.org/spreadsheetml/2006/main" count="381" uniqueCount="126">
  <si>
    <t>科目</t>
    <rPh sb="0" eb="2">
      <t>カモク</t>
    </rPh>
    <phoneticPr fontId="2"/>
  </si>
  <si>
    <t>繰越金</t>
    <rPh sb="0" eb="2">
      <t>クリコシ</t>
    </rPh>
    <rPh sb="2" eb="3">
      <t>キン</t>
    </rPh>
    <phoneticPr fontId="2"/>
  </si>
  <si>
    <t>印刷代収益</t>
    <rPh sb="0" eb="2">
      <t>インサツ</t>
    </rPh>
    <rPh sb="2" eb="3">
      <t>ダイ</t>
    </rPh>
    <rPh sb="3" eb="5">
      <t>シュウエキ</t>
    </rPh>
    <phoneticPr fontId="2"/>
  </si>
  <si>
    <t>ふるさと祭り売上金</t>
    <rPh sb="4" eb="5">
      <t>マツ</t>
    </rPh>
    <rPh sb="6" eb="8">
      <t>ウリアゲ</t>
    </rPh>
    <rPh sb="8" eb="9">
      <t>キン</t>
    </rPh>
    <phoneticPr fontId="2"/>
  </si>
  <si>
    <t>貯金利息</t>
    <rPh sb="0" eb="2">
      <t>チョキン</t>
    </rPh>
    <rPh sb="2" eb="4">
      <t>リソク</t>
    </rPh>
    <phoneticPr fontId="2"/>
  </si>
  <si>
    <t>合計</t>
    <rPh sb="0" eb="2">
      <t>ゴウケイ</t>
    </rPh>
    <phoneticPr fontId="2"/>
  </si>
  <si>
    <t>雑収入</t>
    <rPh sb="0" eb="1">
      <t>ザツ</t>
    </rPh>
    <rPh sb="1" eb="3">
      <t>シュウニュウ</t>
    </rPh>
    <phoneticPr fontId="2"/>
  </si>
  <si>
    <t>助成金等</t>
    <rPh sb="0" eb="2">
      <t>ジョセイ</t>
    </rPh>
    <rPh sb="2" eb="3">
      <t>キン</t>
    </rPh>
    <rPh sb="3" eb="4">
      <t>トウ</t>
    </rPh>
    <phoneticPr fontId="2"/>
  </si>
  <si>
    <t>支出の部</t>
    <rPh sb="0" eb="2">
      <t>シシュツ</t>
    </rPh>
    <rPh sb="3" eb="4">
      <t>ブ</t>
    </rPh>
    <phoneticPr fontId="2"/>
  </si>
  <si>
    <t>会議費</t>
    <rPh sb="0" eb="3">
      <t>カイギヒ</t>
    </rPh>
    <phoneticPr fontId="2"/>
  </si>
  <si>
    <t>収入の部</t>
    <rPh sb="0" eb="2">
      <t>シュウニュウ</t>
    </rPh>
    <rPh sb="3" eb="4">
      <t>ブ</t>
    </rPh>
    <phoneticPr fontId="2"/>
  </si>
  <si>
    <t>総会、役員会等お茶代</t>
    <rPh sb="0" eb="2">
      <t>ソウカイ</t>
    </rPh>
    <rPh sb="3" eb="6">
      <t>ヤクインカイ</t>
    </rPh>
    <rPh sb="6" eb="7">
      <t>トウ</t>
    </rPh>
    <rPh sb="8" eb="9">
      <t>チャ</t>
    </rPh>
    <rPh sb="9" eb="10">
      <t>ダイ</t>
    </rPh>
    <phoneticPr fontId="2"/>
  </si>
  <si>
    <t>光熱費</t>
    <rPh sb="0" eb="2">
      <t>コウネツ</t>
    </rPh>
    <rPh sb="2" eb="3">
      <t>ヒ</t>
    </rPh>
    <phoneticPr fontId="2"/>
  </si>
  <si>
    <t>通信費</t>
    <rPh sb="0" eb="3">
      <t>ツウシンヒ</t>
    </rPh>
    <phoneticPr fontId="2"/>
  </si>
  <si>
    <t>電話代</t>
    <rPh sb="0" eb="2">
      <t>デンワ</t>
    </rPh>
    <rPh sb="2" eb="3">
      <t>ダイ</t>
    </rPh>
    <phoneticPr fontId="2"/>
  </si>
  <si>
    <t>パソコン通信費</t>
    <rPh sb="4" eb="7">
      <t>ツウシンヒ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</si>
  <si>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</si>
  <si>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</si>
  <si>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ふるさと祭り経費</t>
    <rPh sb="4" eb="5">
      <t>マツ</t>
    </rPh>
    <rPh sb="6" eb="8">
      <t>ケイヒ</t>
    </rPh>
    <phoneticPr fontId="2"/>
  </si>
  <si>
    <t>慶弔費</t>
    <rPh sb="0" eb="2">
      <t>ケイチョウ</t>
    </rPh>
    <rPh sb="2" eb="3">
      <t>ヒ</t>
    </rPh>
    <phoneticPr fontId="2"/>
  </si>
  <si>
    <t>分担金</t>
    <rPh sb="0" eb="3">
      <t>ブンタンキン</t>
    </rPh>
    <phoneticPr fontId="2"/>
  </si>
  <si>
    <t>収穫祭分担金</t>
    <rPh sb="0" eb="3">
      <t>シュウカクサイ</t>
    </rPh>
    <rPh sb="3" eb="6">
      <t>ブンタンキン</t>
    </rPh>
    <phoneticPr fontId="2"/>
  </si>
  <si>
    <t>環境部会費</t>
    <rPh sb="0" eb="2">
      <t>カンキョウ</t>
    </rPh>
    <rPh sb="2" eb="4">
      <t>ブカイ</t>
    </rPh>
    <rPh sb="4" eb="5">
      <t>ヒ</t>
    </rPh>
    <phoneticPr fontId="2"/>
  </si>
  <si>
    <t>青少年育成部会費
（青少年育成市民会議）</t>
    <rPh sb="0" eb="3">
      <t>セイショウネン</t>
    </rPh>
    <rPh sb="3" eb="5">
      <t>イクセイ</t>
    </rPh>
    <rPh sb="5" eb="7">
      <t>ブカイ</t>
    </rPh>
    <rPh sb="7" eb="8">
      <t>ヒ</t>
    </rPh>
    <rPh sb="10" eb="13">
      <t>セイショウネン</t>
    </rPh>
    <rPh sb="13" eb="15">
      <t>イクセイ</t>
    </rPh>
    <rPh sb="15" eb="17">
      <t>シミン</t>
    </rPh>
    <rPh sb="17" eb="19">
      <t>カイギ</t>
    </rPh>
    <phoneticPr fontId="2"/>
  </si>
  <si>
    <t>青少年育成部会活動費</t>
    <rPh sb="0" eb="3">
      <t>セイショウネン</t>
    </rPh>
    <rPh sb="3" eb="5">
      <t>イクセイ</t>
    </rPh>
    <rPh sb="5" eb="7">
      <t>ブカイ</t>
    </rPh>
    <rPh sb="7" eb="9">
      <t>カツドウ</t>
    </rPh>
    <rPh sb="9" eb="10">
      <t>ヒ</t>
    </rPh>
    <phoneticPr fontId="2"/>
  </si>
  <si>
    <t>文化・研修部会費</t>
    <rPh sb="0" eb="2">
      <t>ブンカ</t>
    </rPh>
    <rPh sb="3" eb="5">
      <t>ケンシュウ</t>
    </rPh>
    <rPh sb="5" eb="7">
      <t>ブカイ</t>
    </rPh>
    <rPh sb="7" eb="8">
      <t>ヒ</t>
    </rPh>
    <phoneticPr fontId="2"/>
  </si>
  <si>
    <t>文化・研修部会活動費</t>
    <rPh sb="0" eb="2">
      <t>ブンカ</t>
    </rPh>
    <rPh sb="3" eb="5">
      <t>ケンシュウ</t>
    </rPh>
    <rPh sb="5" eb="7">
      <t>ブカイ</t>
    </rPh>
    <rPh sb="7" eb="9">
      <t>カツドウ</t>
    </rPh>
    <rPh sb="9" eb="10">
      <t>ヒ</t>
    </rPh>
    <phoneticPr fontId="2"/>
  </si>
  <si>
    <t>福祉部会費</t>
    <rPh sb="0" eb="2">
      <t>フクシ</t>
    </rPh>
    <rPh sb="2" eb="4">
      <t>ブカイ</t>
    </rPh>
    <rPh sb="4" eb="5">
      <t>ヒ</t>
    </rPh>
    <phoneticPr fontId="2"/>
  </si>
  <si>
    <t>社会福祉活動費</t>
    <rPh sb="0" eb="2">
      <t>シャカイ</t>
    </rPh>
    <rPh sb="2" eb="4">
      <t>フクシ</t>
    </rPh>
    <rPh sb="4" eb="6">
      <t>カツドウ</t>
    </rPh>
    <rPh sb="6" eb="7">
      <t>ヒ</t>
    </rPh>
    <phoneticPr fontId="2"/>
  </si>
  <si>
    <t>福祉部会活動費</t>
    <rPh sb="0" eb="2">
      <t>フクシ</t>
    </rPh>
    <rPh sb="2" eb="4">
      <t>ブカイ</t>
    </rPh>
    <rPh sb="4" eb="6">
      <t>カツドウ</t>
    </rPh>
    <rPh sb="6" eb="7">
      <t>ヒ</t>
    </rPh>
    <phoneticPr fontId="2"/>
  </si>
  <si>
    <t>人権啓発部会費</t>
    <rPh sb="0" eb="2">
      <t>ジンケン</t>
    </rPh>
    <rPh sb="2" eb="4">
      <t>ケイハツ</t>
    </rPh>
    <rPh sb="4" eb="6">
      <t>ブカイ</t>
    </rPh>
    <rPh sb="6" eb="7">
      <t>ヒ</t>
    </rPh>
    <phoneticPr fontId="2"/>
  </si>
  <si>
    <t>人権啓発部会活動費</t>
    <rPh sb="0" eb="2">
      <t>ジンケン</t>
    </rPh>
    <rPh sb="2" eb="4">
      <t>ケイハツ</t>
    </rPh>
    <rPh sb="4" eb="6">
      <t>ブカイ</t>
    </rPh>
    <rPh sb="6" eb="8">
      <t>カツドウ</t>
    </rPh>
    <rPh sb="8" eb="9">
      <t>ヒ</t>
    </rPh>
    <phoneticPr fontId="2"/>
  </si>
  <si>
    <t>自主防災部会費</t>
    <rPh sb="0" eb="2">
      <t>ジシュ</t>
    </rPh>
    <rPh sb="2" eb="4">
      <t>ボウサイ</t>
    </rPh>
    <rPh sb="4" eb="6">
      <t>ブカイ</t>
    </rPh>
    <rPh sb="6" eb="7">
      <t>ヒ</t>
    </rPh>
    <phoneticPr fontId="2"/>
  </si>
  <si>
    <t>防災のつどい経費</t>
    <rPh sb="0" eb="2">
      <t>ボウサイ</t>
    </rPh>
    <rPh sb="6" eb="8">
      <t>ケイヒ</t>
    </rPh>
    <phoneticPr fontId="2"/>
  </si>
  <si>
    <t>予備費</t>
    <rPh sb="0" eb="3">
      <t>ヨビヒ</t>
    </rPh>
    <phoneticPr fontId="2"/>
  </si>
  <si>
    <t>（単位：円）</t>
    <rPh sb="1" eb="3">
      <t>タンイ</t>
    </rPh>
    <rPh sb="4" eb="5">
      <t>エン</t>
    </rPh>
    <phoneticPr fontId="2"/>
  </si>
  <si>
    <t>摘　　　　　　要</t>
    <rPh sb="0" eb="1">
      <t>テキ</t>
    </rPh>
    <rPh sb="7" eb="8">
      <t>ヨウ</t>
    </rPh>
    <phoneticPr fontId="2"/>
  </si>
  <si>
    <t>科　　目</t>
    <rPh sb="0" eb="1">
      <t>カ</t>
    </rPh>
    <rPh sb="3" eb="4">
      <t>メ</t>
    </rPh>
    <phoneticPr fontId="2"/>
  </si>
  <si>
    <t>　合　　計</t>
    <rPh sb="1" eb="2">
      <t>ア</t>
    </rPh>
    <rPh sb="4" eb="5">
      <t>ケイ</t>
    </rPh>
    <phoneticPr fontId="2"/>
  </si>
  <si>
    <t>葉書・切手代等</t>
    <rPh sb="0" eb="2">
      <t>ハガキ</t>
    </rPh>
    <rPh sb="3" eb="5">
      <t>キッテ</t>
    </rPh>
    <rPh sb="5" eb="6">
      <t>ダイ</t>
    </rPh>
    <rPh sb="6" eb="7">
      <t>トウ</t>
    </rPh>
    <phoneticPr fontId="2"/>
  </si>
  <si>
    <t>広報紙印刷代（折込み料含む）</t>
    <rPh sb="0" eb="3">
      <t>コウホウシ</t>
    </rPh>
    <rPh sb="3" eb="5">
      <t>インサツ</t>
    </rPh>
    <rPh sb="5" eb="6">
      <t>ダイ</t>
    </rPh>
    <rPh sb="7" eb="9">
      <t>オリコ</t>
    </rPh>
    <rPh sb="10" eb="11">
      <t>リョウ</t>
    </rPh>
    <rPh sb="11" eb="12">
      <t>フク</t>
    </rPh>
    <phoneticPr fontId="2"/>
  </si>
  <si>
    <t>事業費</t>
    <rPh sb="0" eb="3">
      <t>ジギョウヒ</t>
    </rPh>
    <phoneticPr fontId="2"/>
  </si>
  <si>
    <t>総務部会費</t>
    <rPh sb="0" eb="2">
      <t>ソウム</t>
    </rPh>
    <rPh sb="2" eb="3">
      <t>ブ</t>
    </rPh>
    <rPh sb="3" eb="4">
      <t>カイ</t>
    </rPh>
    <rPh sb="4" eb="5">
      <t>ヒ</t>
    </rPh>
    <phoneticPr fontId="2"/>
  </si>
  <si>
    <t>上記決算書の各事項について監査したところ、その内容は正確に処理されていたことを認めます。</t>
  </si>
  <si>
    <t>　</t>
  </si>
  <si>
    <t>監 事</t>
  </si>
  <si>
    <t>市まちづくり協議会補助金</t>
    <rPh sb="0" eb="1">
      <t>シ</t>
    </rPh>
    <rPh sb="6" eb="9">
      <t>キョウギカイ</t>
    </rPh>
    <rPh sb="9" eb="12">
      <t>ホジョキン</t>
    </rPh>
    <phoneticPr fontId="2"/>
  </si>
  <si>
    <t>西谷自治会連合会助成金</t>
    <rPh sb="0" eb="2">
      <t>ニシタニ</t>
    </rPh>
    <rPh sb="2" eb="5">
      <t>ジチカイ</t>
    </rPh>
    <rPh sb="5" eb="8">
      <t>レンゴウカイ</t>
    </rPh>
    <rPh sb="8" eb="10">
      <t>ジョセイ</t>
    </rPh>
    <rPh sb="10" eb="11">
      <t>キン</t>
    </rPh>
    <phoneticPr fontId="2"/>
  </si>
  <si>
    <t>予算額①</t>
    <rPh sb="0" eb="3">
      <t>ヨサンガク</t>
    </rPh>
    <phoneticPr fontId="2"/>
  </si>
  <si>
    <t>決算額②</t>
    <rPh sb="0" eb="2">
      <t>ケッサン</t>
    </rPh>
    <rPh sb="2" eb="3">
      <t>ガク</t>
    </rPh>
    <phoneticPr fontId="2"/>
  </si>
  <si>
    <t>増減額①－②</t>
    <rPh sb="0" eb="2">
      <t>ゾウゲン</t>
    </rPh>
    <rPh sb="2" eb="3">
      <t>ガク</t>
    </rPh>
    <phoneticPr fontId="2"/>
  </si>
  <si>
    <t xml:space="preserve"> </t>
    <phoneticPr fontId="2"/>
  </si>
  <si>
    <t>増減額②-①</t>
    <rPh sb="0" eb="3">
      <t>ゾウゲンガク</t>
    </rPh>
    <phoneticPr fontId="2"/>
  </si>
  <si>
    <t>摘　　　要</t>
    <rPh sb="0" eb="1">
      <t>テキ</t>
    </rPh>
    <rPh sb="4" eb="5">
      <t>ヨウ</t>
    </rPh>
    <phoneticPr fontId="2"/>
  </si>
  <si>
    <t>福祉コミュニティ支援事業助成金</t>
    <rPh sb="0" eb="2">
      <t>フクシ</t>
    </rPh>
    <rPh sb="8" eb="10">
      <t>シエン</t>
    </rPh>
    <rPh sb="10" eb="12">
      <t>ジギョウ</t>
    </rPh>
    <rPh sb="12" eb="15">
      <t>ジョセイキン</t>
    </rPh>
    <phoneticPr fontId="2"/>
  </si>
  <si>
    <t>茶席参加費</t>
    <rPh sb="0" eb="2">
      <t>チャセキ</t>
    </rPh>
    <rPh sb="2" eb="4">
      <t>サンカ</t>
    </rPh>
    <rPh sb="4" eb="5">
      <t>ヒ</t>
    </rPh>
    <phoneticPr fontId="2"/>
  </si>
  <si>
    <t>自然休養村管理運営協議会助成金</t>
    <rPh sb="0" eb="2">
      <t>シゼン</t>
    </rPh>
    <rPh sb="2" eb="4">
      <t>キュウヨウ</t>
    </rPh>
    <rPh sb="4" eb="5">
      <t>ムラ</t>
    </rPh>
    <rPh sb="5" eb="7">
      <t>カンリ</t>
    </rPh>
    <rPh sb="7" eb="9">
      <t>ウンエイ</t>
    </rPh>
    <rPh sb="9" eb="12">
      <t>キョウギカイ</t>
    </rPh>
    <rPh sb="12" eb="15">
      <t>ジョセイキン</t>
    </rPh>
    <phoneticPr fontId="2"/>
  </si>
  <si>
    <t>修繕費</t>
    <rPh sb="0" eb="3">
      <t>シュウゼンヒ</t>
    </rPh>
    <phoneticPr fontId="2"/>
  </si>
  <si>
    <t>印刷機修理費</t>
    <rPh sb="0" eb="3">
      <t>インサツキ</t>
    </rPh>
    <rPh sb="3" eb="6">
      <t>シュウリヒ</t>
    </rPh>
    <phoneticPr fontId="2"/>
  </si>
  <si>
    <r>
      <t>環境部会活動費</t>
    </r>
    <r>
      <rPr>
        <sz val="9"/>
        <color theme="1"/>
        <rFont val="ＭＳ Ｐゴシック"/>
        <family val="3"/>
        <charset val="128"/>
        <scheme val="minor"/>
      </rPr>
      <t>（花の里・西谷づくり事業を含む）</t>
    </r>
    <rPh sb="0" eb="2">
      <t>カンキョウ</t>
    </rPh>
    <rPh sb="2" eb="4">
      <t>ブカイ</t>
    </rPh>
    <rPh sb="4" eb="6">
      <t>カツドウ</t>
    </rPh>
    <rPh sb="6" eb="7">
      <t>ヒ</t>
    </rPh>
    <rPh sb="8" eb="9">
      <t>ハナ</t>
    </rPh>
    <rPh sb="10" eb="11">
      <t>サト</t>
    </rPh>
    <rPh sb="12" eb="14">
      <t>ニシタニ</t>
    </rPh>
    <rPh sb="17" eb="19">
      <t>ジギョウ</t>
    </rPh>
    <rPh sb="20" eb="21">
      <t>フク</t>
    </rPh>
    <phoneticPr fontId="2"/>
  </si>
  <si>
    <t>平成30年度　西谷地区まちづくり協議会決算書</t>
    <rPh sb="0" eb="2">
      <t>ヘイセイ</t>
    </rPh>
    <rPh sb="4" eb="6">
      <t>ネンド</t>
    </rPh>
    <rPh sb="7" eb="9">
      <t>ニシタニ</t>
    </rPh>
    <rPh sb="9" eb="11">
      <t>チク</t>
    </rPh>
    <rPh sb="16" eb="19">
      <t>キョウギカイ</t>
    </rPh>
    <rPh sb="19" eb="22">
      <t>ケッサンショ</t>
    </rPh>
    <phoneticPr fontId="2"/>
  </si>
  <si>
    <t>平成29年度繰越金</t>
    <rPh sb="0" eb="2">
      <t>ヘイセイ</t>
    </rPh>
    <rPh sb="4" eb="6">
      <t>ネンド</t>
    </rPh>
    <rPh sb="6" eb="8">
      <t>クリコシ</t>
    </rPh>
    <rPh sb="8" eb="9">
      <t>キン</t>
    </rPh>
    <phoneticPr fontId="2"/>
  </si>
  <si>
    <t>市より　花の里助成金</t>
    <rPh sb="0" eb="1">
      <t>シ</t>
    </rPh>
    <rPh sb="4" eb="5">
      <t>ハナ</t>
    </rPh>
    <rPh sb="6" eb="7">
      <t>サト</t>
    </rPh>
    <rPh sb="7" eb="10">
      <t>ジョセイキン</t>
    </rPh>
    <phoneticPr fontId="2"/>
  </si>
  <si>
    <t>桜植樹寄付金・募金</t>
    <rPh sb="0" eb="1">
      <t>サクラ</t>
    </rPh>
    <rPh sb="1" eb="3">
      <t>ショクジュ</t>
    </rPh>
    <rPh sb="3" eb="6">
      <t>キフキン</t>
    </rPh>
    <rPh sb="7" eb="9">
      <t>ボキン</t>
    </rPh>
    <phoneticPr fontId="2"/>
  </si>
  <si>
    <t>丹波市より　講師謝金（地域づくり研修会）</t>
    <rPh sb="0" eb="3">
      <t>タンバシ</t>
    </rPh>
    <rPh sb="6" eb="8">
      <t>コウシ</t>
    </rPh>
    <rPh sb="8" eb="10">
      <t>シャキン</t>
    </rPh>
    <rPh sb="11" eb="13">
      <t>チイキ</t>
    </rPh>
    <rPh sb="16" eb="19">
      <t>ケンシュウカイ</t>
    </rPh>
    <phoneticPr fontId="2"/>
  </si>
  <si>
    <t>兵庫県阪神北県民局より　         夢づくり応援事業助成金</t>
    <rPh sb="0" eb="3">
      <t>ヒョウゴケン</t>
    </rPh>
    <rPh sb="3" eb="5">
      <t>ハンシン</t>
    </rPh>
    <rPh sb="5" eb="6">
      <t>キタ</t>
    </rPh>
    <rPh sb="6" eb="8">
      <t>ケンミン</t>
    </rPh>
    <rPh sb="8" eb="9">
      <t>キョク</t>
    </rPh>
    <rPh sb="21" eb="22">
      <t>ユメ</t>
    </rPh>
    <rPh sb="25" eb="27">
      <t>オウエン</t>
    </rPh>
    <rPh sb="27" eb="29">
      <t>ジギョウ</t>
    </rPh>
    <rPh sb="29" eb="32">
      <t>ジョセイキン</t>
    </rPh>
    <phoneticPr fontId="2"/>
  </si>
  <si>
    <t>広報紙広告料                        （JA兵庫六甲、佐曽利園芸組合）</t>
    <rPh sb="0" eb="6">
      <t>コウホウシコウコクリョウ</t>
    </rPh>
    <rPh sb="33" eb="37">
      <t>ヒョウゴロッコウ</t>
    </rPh>
    <rPh sb="38" eb="43">
      <t>サソリエンゲイ</t>
    </rPh>
    <rPh sb="43" eb="45">
      <t>クミアイ</t>
    </rPh>
    <phoneticPr fontId="2"/>
  </si>
  <si>
    <r>
      <t>電気代</t>
    </r>
    <r>
      <rPr>
        <sz val="10"/>
        <color theme="1"/>
        <rFont val="ＭＳ Ｐゴシック"/>
        <family val="3"/>
        <charset val="128"/>
        <scheme val="minor"/>
      </rPr>
      <t>（４月～９月）</t>
    </r>
    <r>
      <rPr>
        <sz val="11"/>
        <color theme="1"/>
        <rFont val="ＭＳ Ｐゴシック"/>
        <family val="2"/>
        <charset val="128"/>
        <scheme val="minor"/>
      </rPr>
      <t>＊</t>
    </r>
    <r>
      <rPr>
        <sz val="10"/>
        <color theme="1"/>
        <rFont val="ＭＳ Ｐゴシック"/>
        <family val="3"/>
        <charset val="128"/>
        <scheme val="minor"/>
      </rPr>
      <t>（１０月～３月分は自治会連合会）、暖房費</t>
    </r>
    <rPh sb="0" eb="3">
      <t>デンキダイ</t>
    </rPh>
    <rPh sb="5" eb="6">
      <t>ガツ</t>
    </rPh>
    <rPh sb="8" eb="9">
      <t>ガツ</t>
    </rPh>
    <rPh sb="14" eb="15">
      <t>ガツ</t>
    </rPh>
    <rPh sb="17" eb="18">
      <t>ガツ</t>
    </rPh>
    <rPh sb="18" eb="19">
      <t>ブン</t>
    </rPh>
    <rPh sb="20" eb="23">
      <t>ジチカイ</t>
    </rPh>
    <rPh sb="23" eb="26">
      <t>レンゴウカイ</t>
    </rPh>
    <rPh sb="28" eb="30">
      <t>ダンボウ</t>
    </rPh>
    <rPh sb="30" eb="31">
      <t>ヒ</t>
    </rPh>
    <phoneticPr fontId="2"/>
  </si>
  <si>
    <t>花代、祝儀</t>
    <rPh sb="0" eb="1">
      <t>ハナ</t>
    </rPh>
    <rPh sb="1" eb="2">
      <t>ダイ</t>
    </rPh>
    <rPh sb="3" eb="5">
      <t>シュウギ</t>
    </rPh>
    <phoneticPr fontId="2"/>
  </si>
  <si>
    <t>茶席経費(３回)</t>
    <rPh sb="0" eb="2">
      <t>チャセキ</t>
    </rPh>
    <rPh sb="2" eb="4">
      <t>ケイヒ</t>
    </rPh>
    <rPh sb="6" eb="7">
      <t>カイ</t>
    </rPh>
    <phoneticPr fontId="2"/>
  </si>
  <si>
    <t>夢づくり応援事業（阿古谷との交流会）</t>
    <rPh sb="0" eb="1">
      <t>ユメ</t>
    </rPh>
    <rPh sb="4" eb="8">
      <t>オウエンジギョウ</t>
    </rPh>
    <rPh sb="9" eb="11">
      <t>アコ</t>
    </rPh>
    <rPh sb="11" eb="12">
      <t>タニ</t>
    </rPh>
    <rPh sb="14" eb="17">
      <t>コウリュウカイ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</si>
  <si>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健康スポーツ部会費</t>
    </r>
    <r>
      <rPr>
        <sz val="11"/>
        <color theme="1"/>
        <rFont val="ＭＳ Ｐゴシック"/>
        <family val="2"/>
        <charset val="128"/>
        <scheme val="minor"/>
      </rPr>
      <t xml:space="preserve">
（スポーツクラブ２１西谷）</t>
    </r>
    <rPh sb="0" eb="2">
      <t>ケンコウ</t>
    </rPh>
    <rPh sb="6" eb="8">
      <t>ブカイ</t>
    </rPh>
    <rPh sb="8" eb="9">
      <t>ヒ</t>
    </rPh>
    <rPh sb="20" eb="22">
      <t>ニシタニ</t>
    </rPh>
    <phoneticPr fontId="2"/>
  </si>
  <si>
    <t>　　　（収入）2,086,970円－（支出）1,853,182円＝233,788円を平成31年度ヘ繰越します。</t>
    <rPh sb="42" eb="44">
      <t>ヘイセイ</t>
    </rPh>
    <rPh sb="46" eb="47">
      <t>ネン</t>
    </rPh>
    <rPh sb="49" eb="51">
      <t>クリコシ</t>
    </rPh>
    <phoneticPr fontId="2"/>
  </si>
  <si>
    <t>レンタルコピー機、輪転機使用料</t>
    <rPh sb="7" eb="8">
      <t>キ</t>
    </rPh>
    <rPh sb="9" eb="12">
      <t>リンテンキ</t>
    </rPh>
    <rPh sb="12" eb="15">
      <t>シヨウリョウ</t>
    </rPh>
    <phoneticPr fontId="2"/>
  </si>
  <si>
    <t>事務用品等（インク、用紙など）</t>
    <rPh sb="0" eb="2">
      <t>ジム</t>
    </rPh>
    <rPh sb="2" eb="4">
      <t>ヨウヒン</t>
    </rPh>
    <rPh sb="4" eb="5">
      <t>トウ</t>
    </rPh>
    <rPh sb="10" eb="12">
      <t>ヨウシ</t>
    </rPh>
    <phoneticPr fontId="2"/>
  </si>
  <si>
    <t>平成３０年度繰越金</t>
    <rPh sb="0" eb="2">
      <t>ヘイセイ</t>
    </rPh>
    <rPh sb="4" eb="6">
      <t>ネンド</t>
    </rPh>
    <rPh sb="6" eb="8">
      <t>クリコシ</t>
    </rPh>
    <rPh sb="8" eb="9">
      <t>キン</t>
    </rPh>
    <phoneticPr fontId="2"/>
  </si>
  <si>
    <t>宝塚市消防本部予防課より</t>
    <rPh sb="0" eb="3">
      <t>タカラヅカシ</t>
    </rPh>
    <rPh sb="3" eb="5">
      <t>ショウボウ</t>
    </rPh>
    <rPh sb="5" eb="7">
      <t>ホンブ</t>
    </rPh>
    <rPh sb="7" eb="10">
      <t>ヨボウカ</t>
    </rPh>
    <phoneticPr fontId="2"/>
  </si>
  <si>
    <t>兵庫県企画県民生活局民生課より</t>
    <rPh sb="0" eb="3">
      <t>ヒョウゴケン</t>
    </rPh>
    <rPh sb="3" eb="5">
      <t>キカク</t>
    </rPh>
    <rPh sb="5" eb="7">
      <t>ケンミン</t>
    </rPh>
    <rPh sb="7" eb="9">
      <t>セイカツ</t>
    </rPh>
    <rPh sb="9" eb="10">
      <t>キョク</t>
    </rPh>
    <rPh sb="10" eb="12">
      <t>ミンセイ</t>
    </rPh>
    <rPh sb="12" eb="13">
      <t>カ</t>
    </rPh>
    <phoneticPr fontId="2"/>
  </si>
  <si>
    <t>宝塚市北部振興企画課より　　　　　　花の里助成金</t>
    <rPh sb="0" eb="3">
      <t>タカラヅカシ</t>
    </rPh>
    <rPh sb="3" eb="5">
      <t>ホクブ</t>
    </rPh>
    <rPh sb="5" eb="7">
      <t>シンコウ</t>
    </rPh>
    <rPh sb="7" eb="9">
      <t>キカク</t>
    </rPh>
    <rPh sb="9" eb="10">
      <t>カ</t>
    </rPh>
    <rPh sb="18" eb="19">
      <t>ハナ</t>
    </rPh>
    <rPh sb="20" eb="21">
      <t>サト</t>
    </rPh>
    <rPh sb="21" eb="24">
      <t>ジョセイキン</t>
    </rPh>
    <phoneticPr fontId="2"/>
  </si>
  <si>
    <t>2019年度　西谷地区まちづくり協議会決算書</t>
    <rPh sb="4" eb="6">
      <t>ネンド</t>
    </rPh>
    <rPh sb="6" eb="8">
      <t>ヘイネンド</t>
    </rPh>
    <rPh sb="7" eb="9">
      <t>ニシタニ</t>
    </rPh>
    <rPh sb="9" eb="11">
      <t>チク</t>
    </rPh>
    <rPh sb="16" eb="19">
      <t>キョウギカイ</t>
    </rPh>
    <rPh sb="19" eb="22">
      <t>ケッサンショ</t>
    </rPh>
    <phoneticPr fontId="2"/>
  </si>
  <si>
    <t>2020年度　西谷地区まちづくり協議会決算書</t>
    <rPh sb="4" eb="6">
      <t>ネンド</t>
    </rPh>
    <rPh sb="6" eb="8">
      <t>ヘイネンド</t>
    </rPh>
    <rPh sb="7" eb="9">
      <t>ニシタニ</t>
    </rPh>
    <rPh sb="9" eb="11">
      <t>チク</t>
    </rPh>
    <rPh sb="16" eb="19">
      <t>キョウギカイ</t>
    </rPh>
    <rPh sb="19" eb="22">
      <t>ケッサンショ</t>
    </rPh>
    <phoneticPr fontId="2"/>
  </si>
  <si>
    <t>レンタルコピー機経費</t>
    <rPh sb="7" eb="8">
      <t>キ</t>
    </rPh>
    <rPh sb="8" eb="10">
      <t>ケイヒ</t>
    </rPh>
    <phoneticPr fontId="2"/>
  </si>
  <si>
    <t>香典</t>
    <rPh sb="0" eb="2">
      <t>コウデン</t>
    </rPh>
    <phoneticPr fontId="2"/>
  </si>
  <si>
    <t>組織構成会費（社協）</t>
    <rPh sb="0" eb="4">
      <t>ソシキコウセイ</t>
    </rPh>
    <rPh sb="4" eb="6">
      <t>カイヒ</t>
    </rPh>
    <rPh sb="7" eb="9">
      <t>シャキョウ</t>
    </rPh>
    <phoneticPr fontId="2"/>
  </si>
  <si>
    <t>移住受け皿づくり</t>
    <rPh sb="0" eb="2">
      <t>イジュウ</t>
    </rPh>
    <rPh sb="2" eb="3">
      <t>ウ</t>
    </rPh>
    <rPh sb="4" eb="5">
      <t>ザラ</t>
    </rPh>
    <phoneticPr fontId="2"/>
  </si>
  <si>
    <t>　　　（収入）１,２６１,９１５円－（支出）７９３,９４１円＝４６７,９７４円を２０２１年度ヘ繰越します。</t>
    <rPh sb="44" eb="46">
      <t>ネンド</t>
    </rPh>
    <rPh sb="46" eb="48">
      <t>ヘイネンド</t>
    </rPh>
    <rPh sb="47" eb="49">
      <t>クリコシ</t>
    </rPh>
    <phoneticPr fontId="2"/>
  </si>
  <si>
    <t>2020年度繰越金</t>
    <rPh sb="4" eb="6">
      <t>ネンド</t>
    </rPh>
    <rPh sb="6" eb="8">
      <t>クリコシ</t>
    </rPh>
    <rPh sb="8" eb="9">
      <t>キン</t>
    </rPh>
    <phoneticPr fontId="2"/>
  </si>
  <si>
    <r>
      <t>電気代</t>
    </r>
    <r>
      <rPr>
        <sz val="10"/>
        <color theme="1"/>
        <rFont val="ＭＳ Ｐゴシック"/>
        <family val="3"/>
        <charset val="128"/>
        <scheme val="minor"/>
      </rPr>
      <t>（４月～９月）</t>
    </r>
    <r>
      <rPr>
        <sz val="11"/>
        <color theme="1"/>
        <rFont val="ＭＳ Ｐゴシック"/>
        <family val="2"/>
        <charset val="128"/>
        <scheme val="minor"/>
      </rPr>
      <t>＊</t>
    </r>
    <r>
      <rPr>
        <sz val="10"/>
        <color theme="1"/>
        <rFont val="ＭＳ Ｐゴシック"/>
        <family val="3"/>
        <charset val="128"/>
        <scheme val="minor"/>
      </rPr>
      <t>（１０月～３月分は自治会連合会）</t>
    </r>
    <rPh sb="0" eb="3">
      <t>デンキダイ</t>
    </rPh>
    <rPh sb="5" eb="6">
      <t>ガツ</t>
    </rPh>
    <rPh sb="8" eb="9">
      <t>ガツ</t>
    </rPh>
    <rPh sb="14" eb="15">
      <t>ガツ</t>
    </rPh>
    <rPh sb="17" eb="18">
      <t>ガツ</t>
    </rPh>
    <rPh sb="18" eb="19">
      <t>ブン</t>
    </rPh>
    <rPh sb="20" eb="23">
      <t>ジチカイ</t>
    </rPh>
    <rPh sb="23" eb="26">
      <t>レンゴウカイ</t>
    </rPh>
    <phoneticPr fontId="2"/>
  </si>
  <si>
    <t>環境部会活動費</t>
    <rPh sb="0" eb="2">
      <t>カンキョウ</t>
    </rPh>
    <rPh sb="2" eb="4">
      <t>ブカイ</t>
    </rPh>
    <rPh sb="4" eb="6">
      <t>カツドウ</t>
    </rPh>
    <rPh sb="6" eb="7">
      <t>ヒ</t>
    </rPh>
    <phoneticPr fontId="2"/>
  </si>
  <si>
    <t>総会、役員会お茶代など</t>
    <rPh sb="0" eb="2">
      <t>ソウカイ</t>
    </rPh>
    <rPh sb="3" eb="6">
      <t>ヤクインカイ</t>
    </rPh>
    <rPh sb="7" eb="8">
      <t>チャ</t>
    </rPh>
    <rPh sb="8" eb="9">
      <t>ダイ</t>
    </rPh>
    <phoneticPr fontId="2"/>
  </si>
  <si>
    <t>移住の受け皿づくり助成金</t>
    <rPh sb="0" eb="2">
      <t>イジュウ</t>
    </rPh>
    <rPh sb="3" eb="4">
      <t>ウ</t>
    </rPh>
    <rPh sb="5" eb="6">
      <t>ザラ</t>
    </rPh>
    <rPh sb="9" eb="12">
      <t>ジョセイキン</t>
    </rPh>
    <phoneticPr fontId="2"/>
  </si>
  <si>
    <t>広報紙広告料                      
（JA兵庫六甲、佐曽利園芸組合）</t>
    <rPh sb="0" eb="6">
      <t>コウホウシコウコクリョウ</t>
    </rPh>
    <rPh sb="32" eb="36">
      <t>ヒョウゴロッコウ</t>
    </rPh>
    <rPh sb="37" eb="42">
      <t>サソリエンゲイ</t>
    </rPh>
    <rPh sb="42" eb="44">
      <t>クミアイ</t>
    </rPh>
    <phoneticPr fontId="2"/>
  </si>
  <si>
    <t>移住促進活動事業</t>
    <rPh sb="0" eb="2">
      <t>イジュウ</t>
    </rPh>
    <rPh sb="2" eb="4">
      <t>ソクシン</t>
    </rPh>
    <rPh sb="4" eb="8">
      <t>カツドウジギョウ</t>
    </rPh>
    <phoneticPr fontId="2"/>
  </si>
  <si>
    <t>パソコン購入分担金　自治会</t>
    <rPh sb="4" eb="9">
      <t>コウニュウブンタンキン</t>
    </rPh>
    <rPh sb="10" eb="13">
      <t>ジチカイ</t>
    </rPh>
    <phoneticPr fontId="2"/>
  </si>
  <si>
    <t>パソコン購入分担金　財団</t>
    <rPh sb="4" eb="9">
      <t>コウニュウブンタンキン</t>
    </rPh>
    <rPh sb="10" eb="12">
      <t>ザイダン</t>
    </rPh>
    <phoneticPr fontId="2"/>
  </si>
  <si>
    <t>払込手数料</t>
    <rPh sb="0" eb="2">
      <t>ハライコミ</t>
    </rPh>
    <rPh sb="2" eb="5">
      <t>テスウリョウ</t>
    </rPh>
    <phoneticPr fontId="2"/>
  </si>
  <si>
    <t>西田均さん花代・吉本駐在さんお礼</t>
    <rPh sb="0" eb="2">
      <t>ニシダ</t>
    </rPh>
    <rPh sb="2" eb="3">
      <t>キン</t>
    </rPh>
    <rPh sb="5" eb="7">
      <t>ハナダイ</t>
    </rPh>
    <rPh sb="8" eb="12">
      <t>ヨシモトチュウザイ</t>
    </rPh>
    <rPh sb="15" eb="16">
      <t>レイ</t>
    </rPh>
    <phoneticPr fontId="2"/>
  </si>
  <si>
    <t>ちまき</t>
    <phoneticPr fontId="2"/>
  </si>
  <si>
    <t>　　　（収入）２,１７７,８７１円－（支出）２,０６６,５４２円＝１１１,３２９円を２０２２年度ヘ繰越します。</t>
    <rPh sb="46" eb="48">
      <t>ネンド</t>
    </rPh>
    <rPh sb="48" eb="50">
      <t>ヘイネンド</t>
    </rPh>
    <rPh sb="49" eb="51">
      <t>クリコシ</t>
    </rPh>
    <phoneticPr fontId="2"/>
  </si>
  <si>
    <t>備品購入費</t>
    <rPh sb="0" eb="4">
      <t>ビヒンコウニュウ</t>
    </rPh>
    <rPh sb="4" eb="5">
      <t>ヒ</t>
    </rPh>
    <phoneticPr fontId="2"/>
  </si>
  <si>
    <t>コーディネーター料</t>
    <rPh sb="8" eb="9">
      <t>リョウ</t>
    </rPh>
    <phoneticPr fontId="2"/>
  </si>
  <si>
    <t>ホームページ作成費用</t>
    <rPh sb="6" eb="10">
      <t>サクセイヒヨウ</t>
    </rPh>
    <phoneticPr fontId="2"/>
  </si>
  <si>
    <t>PCセットアップ手数料</t>
    <rPh sb="8" eb="11">
      <t>テスウリョウ</t>
    </rPh>
    <phoneticPr fontId="2"/>
  </si>
  <si>
    <t>チラシ印刷代</t>
    <rPh sb="3" eb="5">
      <t>インサツ</t>
    </rPh>
    <rPh sb="5" eb="6">
      <t>ダイ</t>
    </rPh>
    <phoneticPr fontId="2"/>
  </si>
  <si>
    <t>　　　（収入）２,１７７,８７１円－（支出）1,６８８,９７５円＝４８８,８９６円を２０２２年度ヘ繰越します。</t>
    <rPh sb="46" eb="48">
      <t>ネンド</t>
    </rPh>
    <rPh sb="48" eb="50">
      <t>ヘイネンド</t>
    </rPh>
    <rPh sb="49" eb="51">
      <t>クリコシ</t>
    </rPh>
    <phoneticPr fontId="2"/>
  </si>
  <si>
    <t>ちまき保存会助成</t>
    <rPh sb="3" eb="6">
      <t>ホゾンカイ</t>
    </rPh>
    <rPh sb="6" eb="8">
      <t>ジョセイ</t>
    </rPh>
    <phoneticPr fontId="2"/>
  </si>
  <si>
    <t>パソコン・印刷機購入</t>
    <rPh sb="5" eb="7">
      <t>インサツ</t>
    </rPh>
    <rPh sb="7" eb="8">
      <t>キ</t>
    </rPh>
    <rPh sb="8" eb="10">
      <t>コウニュウ</t>
    </rPh>
    <phoneticPr fontId="2"/>
  </si>
  <si>
    <t>令和３年度　西谷地区まちづくり協議会決算書</t>
    <rPh sb="0" eb="2">
      <t>レイワ</t>
    </rPh>
    <rPh sb="3" eb="5">
      <t>ネンド</t>
    </rPh>
    <rPh sb="5" eb="7">
      <t>ヘイネンド</t>
    </rPh>
    <rPh sb="6" eb="8">
      <t>ニシタニ</t>
    </rPh>
    <rPh sb="8" eb="10">
      <t>チク</t>
    </rPh>
    <rPh sb="15" eb="18">
      <t>キョウギカイ</t>
    </rPh>
    <rPh sb="18" eb="21">
      <t>ケッサンショ</t>
    </rPh>
    <phoneticPr fontId="2"/>
  </si>
  <si>
    <t>令和2年度繰越金</t>
    <rPh sb="0" eb="2">
      <t>レイワ</t>
    </rPh>
    <rPh sb="3" eb="5">
      <t>ネンド</t>
    </rPh>
    <rPh sb="5" eb="7">
      <t>クリコシ</t>
    </rPh>
    <rPh sb="7" eb="8">
      <t>キン</t>
    </rPh>
    <phoneticPr fontId="2"/>
  </si>
  <si>
    <t>令和４年度　西谷地区まちづくり協議会決算書</t>
    <rPh sb="0" eb="2">
      <t>レイワ</t>
    </rPh>
    <rPh sb="3" eb="5">
      <t>ネンド</t>
    </rPh>
    <rPh sb="5" eb="7">
      <t>ヘイネンド</t>
    </rPh>
    <rPh sb="6" eb="8">
      <t>ニシタニ</t>
    </rPh>
    <rPh sb="8" eb="10">
      <t>チク</t>
    </rPh>
    <rPh sb="15" eb="18">
      <t>キョウギカイ</t>
    </rPh>
    <rPh sb="18" eb="21">
      <t>ケッサンショ</t>
    </rPh>
    <phoneticPr fontId="2"/>
  </si>
  <si>
    <t>令和３年度繰越金</t>
    <rPh sb="0" eb="2">
      <t>レイワ</t>
    </rPh>
    <rPh sb="3" eb="5">
      <t>ネンド</t>
    </rPh>
    <rPh sb="5" eb="7">
      <t>クリコシ</t>
    </rPh>
    <rPh sb="7" eb="8">
      <t>キン</t>
    </rPh>
    <phoneticPr fontId="2"/>
  </si>
  <si>
    <t>デジタル化促進事業</t>
    <rPh sb="4" eb="5">
      <t>カ</t>
    </rPh>
    <rPh sb="5" eb="7">
      <t>ソクシン</t>
    </rPh>
    <rPh sb="7" eb="9">
      <t>ジギョウ</t>
    </rPh>
    <phoneticPr fontId="2"/>
  </si>
  <si>
    <t>会館使用料・お茶代など</t>
    <rPh sb="0" eb="2">
      <t>カイカン</t>
    </rPh>
    <rPh sb="2" eb="5">
      <t>シヨウリョウ</t>
    </rPh>
    <rPh sb="7" eb="8">
      <t>チャ</t>
    </rPh>
    <rPh sb="8" eb="9">
      <t>ダイ</t>
    </rPh>
    <phoneticPr fontId="2"/>
  </si>
  <si>
    <t>交通費</t>
    <rPh sb="0" eb="3">
      <t>コウツウヒ</t>
    </rPh>
    <phoneticPr fontId="2"/>
  </si>
  <si>
    <t>電話機購入</t>
    <rPh sb="0" eb="2">
      <t>デンワ</t>
    </rPh>
    <rPh sb="2" eb="3">
      <t>キ</t>
    </rPh>
    <rPh sb="3" eb="5">
      <t>コウニュウ</t>
    </rPh>
    <phoneticPr fontId="2"/>
  </si>
  <si>
    <t>収穫祭協力金</t>
    <rPh sb="0" eb="3">
      <t>シュウカクサイ</t>
    </rPh>
    <rPh sb="3" eb="6">
      <t>キョウリョクキン</t>
    </rPh>
    <phoneticPr fontId="2"/>
  </si>
  <si>
    <t>チラシ折込料</t>
    <rPh sb="3" eb="6">
      <t>オリコミリョウ</t>
    </rPh>
    <phoneticPr fontId="2"/>
  </si>
  <si>
    <t>いきいき体操</t>
    <rPh sb="4" eb="6">
      <t>タイソウ</t>
    </rPh>
    <phoneticPr fontId="2"/>
  </si>
  <si>
    <t>地域活性化部会</t>
    <rPh sb="0" eb="2">
      <t>チイキ</t>
    </rPh>
    <rPh sb="2" eb="5">
      <t>カッセイカ</t>
    </rPh>
    <rPh sb="5" eb="7">
      <t>ブカイ</t>
    </rPh>
    <phoneticPr fontId="2"/>
  </si>
  <si>
    <t>デジタル化促進事業</t>
    <rPh sb="4" eb="5">
      <t>カ</t>
    </rPh>
    <rPh sb="5" eb="7">
      <t>ソクシン</t>
    </rPh>
    <rPh sb="7" eb="9">
      <t>ジギョウ</t>
    </rPh>
    <phoneticPr fontId="2"/>
  </si>
  <si>
    <t>振込手数料</t>
    <rPh sb="0" eb="5">
      <t>フリコミテスウリョウ</t>
    </rPh>
    <phoneticPr fontId="2"/>
  </si>
  <si>
    <t>広報紙広告料</t>
    <rPh sb="0" eb="3">
      <t>コウホウシ</t>
    </rPh>
    <rPh sb="3" eb="6">
      <t>コウコクリョウ</t>
    </rPh>
    <phoneticPr fontId="2"/>
  </si>
  <si>
    <t>借上料</t>
    <rPh sb="0" eb="2">
      <t>カリアゲ</t>
    </rPh>
    <rPh sb="2" eb="3">
      <t>リョウ</t>
    </rPh>
    <phoneticPr fontId="2"/>
  </si>
  <si>
    <t>（草刈時重機）</t>
    <rPh sb="1" eb="3">
      <t>クサカ</t>
    </rPh>
    <rPh sb="3" eb="4">
      <t>ジ</t>
    </rPh>
    <rPh sb="4" eb="6">
      <t>ジュウキ</t>
    </rPh>
    <phoneticPr fontId="2"/>
  </si>
  <si>
    <t>移住受け皿づくり事業</t>
    <rPh sb="0" eb="2">
      <t>イジュウ</t>
    </rPh>
    <rPh sb="2" eb="3">
      <t>ウ</t>
    </rPh>
    <rPh sb="4" eb="5">
      <t>ザラ</t>
    </rPh>
    <rPh sb="8" eb="10">
      <t>ジギョウ</t>
    </rPh>
    <phoneticPr fontId="2"/>
  </si>
  <si>
    <t>　　　（収入）１，８９２，４７８円－（支出）１,３３５,０７１円＝５５７，４０７円を２０２３年度ヘ繰越します。</t>
    <rPh sb="46" eb="48">
      <t>ネンド</t>
    </rPh>
    <rPh sb="48" eb="50">
      <t>ヘイネンド</t>
    </rPh>
    <rPh sb="49" eb="51">
      <t>クリコシ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</si>
</sst>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Alignment="1">
      <alignment vertical="center" wrapText="1"/>
    </xf>
    <xf numFmtId="38" fontId="0" fillId="0" borderId="8" xfId="1" applyFont="1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>
      <alignment vertical="center"/>
    </xf>
    <xf numFmtId="58" fontId="0" fillId="0" borderId="0" xfId="0" applyNumberFormat="1">
      <alignment vertical="center"/>
    </xf>
    <xf numFmtId="38" fontId="0" fillId="0" borderId="13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0" fillId="0" borderId="12" xfId="0" applyNumberFormat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7" xfId="0" applyBorder="1">
      <alignment vertical="center"/>
    </xf>
    <xf numFmtId="38" fontId="0" fillId="0" borderId="14" xfId="1" applyFont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38" fontId="0" fillId="2" borderId="6" xfId="1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3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9" fillId="0" borderId="11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6D66-9916-45E6-997F-E847556DBCCE}">
  <sheetPr>
    <tabColor theme="5" tint="0.39997558519241921"/>
    <pageSetUpPr fitToPage="1"/>
  </sheetPr>
  <dimension ref="A1:I47"/>
  <sheetViews>
    <sheetView workbookViewId="0">
      <selection activeCell="A35" sqref="A35"/>
    </sheetView>
  </sheetViews>
  <sheetFormatPr defaultRowHeight="22.5" customHeight="1" x14ac:dyDescent="0.2"/>
  <cols>
    <col min="1" max="1" width="26" customWidth="1"/>
    <col min="2" max="3" width="9.26953125" bestFit="1" customWidth="1"/>
    <col min="4" max="4" width="11.7265625" customWidth="1"/>
    <col min="6" max="6" width="27.08984375" customWidth="1"/>
    <col min="7" max="7" width="9.453125" customWidth="1"/>
    <col min="8" max="8" width="9.26953125" bestFit="1" customWidth="1"/>
  </cols>
  <sheetData>
    <row r="1" spans="1:8" ht="37.5" customHeight="1" x14ac:dyDescent="0.2">
      <c r="A1" t="s">
        <v>8</v>
      </c>
      <c r="G1" t="s">
        <v>35</v>
      </c>
    </row>
    <row r="2" spans="1:8" ht="19.5" customHeight="1" x14ac:dyDescent="0.2">
      <c r="A2" s="25" t="s">
        <v>37</v>
      </c>
      <c r="B2" s="49" t="s">
        <v>48</v>
      </c>
      <c r="C2" s="25" t="s">
        <v>49</v>
      </c>
      <c r="D2" s="48" t="s">
        <v>50</v>
      </c>
      <c r="E2" s="76" t="s">
        <v>36</v>
      </c>
      <c r="F2" s="77"/>
      <c r="G2" s="78"/>
    </row>
    <row r="3" spans="1:8" ht="20.149999999999999" customHeight="1" x14ac:dyDescent="0.2">
      <c r="A3" s="1" t="s">
        <v>9</v>
      </c>
      <c r="B3" s="19">
        <v>20000</v>
      </c>
      <c r="C3" s="15">
        <v>42496</v>
      </c>
      <c r="D3" s="28">
        <v>-22496</v>
      </c>
      <c r="E3" s="14"/>
      <c r="F3" s="14" t="s">
        <v>112</v>
      </c>
      <c r="G3" s="15">
        <v>42496</v>
      </c>
    </row>
    <row r="4" spans="1:8" ht="27.75" customHeight="1" x14ac:dyDescent="0.2">
      <c r="A4" s="21" t="s">
        <v>42</v>
      </c>
      <c r="B4" s="3">
        <v>1828000</v>
      </c>
      <c r="C4" s="16">
        <v>1104120</v>
      </c>
      <c r="D4" s="29">
        <f>B4-C4</f>
        <v>723880</v>
      </c>
      <c r="E4" s="33" t="s">
        <v>12</v>
      </c>
      <c r="F4" s="26" t="s">
        <v>87</v>
      </c>
      <c r="G4" s="15">
        <v>40332</v>
      </c>
      <c r="H4" s="41"/>
    </row>
    <row r="5" spans="1:8" ht="27.75" customHeight="1" x14ac:dyDescent="0.2">
      <c r="A5" s="22"/>
      <c r="B5" s="6"/>
      <c r="C5" s="17"/>
      <c r="D5" s="30"/>
      <c r="E5" s="34" t="s">
        <v>13</v>
      </c>
      <c r="F5" s="8" t="s">
        <v>120</v>
      </c>
      <c r="G5" s="7">
        <v>1760</v>
      </c>
      <c r="H5" s="41"/>
    </row>
    <row r="6" spans="1:8" ht="20.149999999999999" customHeight="1" x14ac:dyDescent="0.2">
      <c r="A6" s="22"/>
      <c r="B6" s="6"/>
      <c r="C6" s="17"/>
      <c r="D6" s="30"/>
      <c r="E6" s="34"/>
      <c r="F6" t="s">
        <v>14</v>
      </c>
      <c r="G6" s="7">
        <v>31781</v>
      </c>
    </row>
    <row r="7" spans="1:8" ht="20.149999999999999" customHeight="1" x14ac:dyDescent="0.2">
      <c r="A7" s="22"/>
      <c r="B7" s="6"/>
      <c r="C7" s="17"/>
      <c r="D7" s="30"/>
      <c r="E7" s="35"/>
      <c r="F7" s="10" t="s">
        <v>39</v>
      </c>
      <c r="G7" s="11">
        <v>16340</v>
      </c>
    </row>
    <row r="8" spans="1:8" ht="20.149999999999999" customHeight="1" x14ac:dyDescent="0.2">
      <c r="A8" s="22"/>
      <c r="B8" s="6"/>
      <c r="C8" s="17"/>
      <c r="D8" s="30"/>
      <c r="E8" s="34" t="s">
        <v>16</v>
      </c>
      <c r="F8" s="61" t="s">
        <v>81</v>
      </c>
      <c r="G8" s="7">
        <v>295429</v>
      </c>
    </row>
    <row r="9" spans="1:8" ht="6.75" customHeight="1" x14ac:dyDescent="0.2">
      <c r="A9" s="22"/>
      <c r="B9" s="6"/>
      <c r="C9" s="17"/>
      <c r="D9" s="30"/>
      <c r="E9" s="34"/>
      <c r="F9" s="61"/>
      <c r="G9" s="7"/>
    </row>
    <row r="10" spans="1:8" ht="20.149999999999999" customHeight="1" x14ac:dyDescent="0.2">
      <c r="A10" s="22"/>
      <c r="B10" s="6"/>
      <c r="C10" s="17"/>
      <c r="D10" s="30"/>
      <c r="E10" s="33" t="s">
        <v>17</v>
      </c>
      <c r="F10" s="14" t="s">
        <v>74</v>
      </c>
      <c r="G10" s="15">
        <v>107428</v>
      </c>
    </row>
    <row r="11" spans="1:8" ht="20.149999999999999" customHeight="1" x14ac:dyDescent="0.2">
      <c r="A11" s="22"/>
      <c r="B11" s="6"/>
      <c r="C11" s="17"/>
      <c r="D11" s="30"/>
      <c r="E11" s="72" t="s">
        <v>115</v>
      </c>
      <c r="F11" s="14"/>
      <c r="G11" s="15">
        <v>20000</v>
      </c>
    </row>
    <row r="12" spans="1:8" ht="20.149999999999999" customHeight="1" x14ac:dyDescent="0.2">
      <c r="A12" s="22"/>
      <c r="B12" s="6"/>
      <c r="C12" s="17"/>
      <c r="D12" s="30"/>
      <c r="E12" s="73" t="s">
        <v>122</v>
      </c>
      <c r="F12" s="14" t="s">
        <v>123</v>
      </c>
      <c r="G12" s="15">
        <v>10000</v>
      </c>
    </row>
    <row r="13" spans="1:8" ht="20.149999999999999" customHeight="1" x14ac:dyDescent="0.2">
      <c r="A13" s="22"/>
      <c r="B13" s="6"/>
      <c r="C13" s="17"/>
      <c r="D13" s="30"/>
      <c r="E13" s="47" t="s">
        <v>113</v>
      </c>
      <c r="F13" s="69"/>
      <c r="G13" s="15">
        <v>4400</v>
      </c>
    </row>
    <row r="14" spans="1:8" ht="20.149999999999999" customHeight="1" x14ac:dyDescent="0.2">
      <c r="A14" s="22"/>
      <c r="B14" s="6"/>
      <c r="C14" s="17"/>
      <c r="D14" s="30"/>
      <c r="E14" s="27" t="s">
        <v>20</v>
      </c>
      <c r="F14" s="10" t="s">
        <v>83</v>
      </c>
      <c r="G14" s="11">
        <v>3000</v>
      </c>
    </row>
    <row r="15" spans="1:8" ht="20.149999999999999" customHeight="1" x14ac:dyDescent="0.2">
      <c r="A15" s="22"/>
      <c r="B15" s="6"/>
      <c r="C15" s="17"/>
      <c r="D15" s="30"/>
      <c r="E15" s="70" t="s">
        <v>99</v>
      </c>
      <c r="F15" s="14" t="s">
        <v>114</v>
      </c>
      <c r="G15" s="15">
        <v>18762</v>
      </c>
    </row>
    <row r="16" spans="1:8" ht="23.5" customHeight="1" x14ac:dyDescent="0.2">
      <c r="A16" s="22"/>
      <c r="B16" s="6"/>
      <c r="C16" s="17"/>
      <c r="D16" s="30"/>
      <c r="E16" s="34" t="s">
        <v>41</v>
      </c>
      <c r="F16" t="s">
        <v>40</v>
      </c>
      <c r="G16" s="7">
        <v>35310</v>
      </c>
    </row>
    <row r="17" spans="1:8" ht="27" customHeight="1" x14ac:dyDescent="0.2">
      <c r="A17" s="22"/>
      <c r="B17" s="6"/>
      <c r="C17" s="17"/>
      <c r="D17" s="30"/>
      <c r="E17" s="34"/>
      <c r="F17" t="s">
        <v>119</v>
      </c>
      <c r="G17" s="7">
        <v>372778</v>
      </c>
    </row>
    <row r="18" spans="1:8" ht="4" customHeight="1" x14ac:dyDescent="0.2">
      <c r="A18" s="22"/>
      <c r="B18" s="6"/>
      <c r="C18" s="17"/>
      <c r="D18" s="30"/>
      <c r="E18" s="34"/>
      <c r="G18" s="7"/>
    </row>
    <row r="19" spans="1:8" ht="3" hidden="1" customHeight="1" x14ac:dyDescent="0.2">
      <c r="A19" s="22"/>
      <c r="B19" s="6"/>
      <c r="C19" s="17"/>
      <c r="D19" s="30"/>
      <c r="E19" s="34"/>
      <c r="G19" s="7"/>
      <c r="H19" s="41">
        <f>SUM(G4:G19)</f>
        <v>957320</v>
      </c>
    </row>
    <row r="20" spans="1:8" ht="20.149999999999999" customHeight="1" x14ac:dyDescent="0.2">
      <c r="A20" s="22"/>
      <c r="B20" s="6"/>
      <c r="C20" s="17"/>
      <c r="D20" s="30"/>
      <c r="E20" s="34"/>
      <c r="F20" t="s">
        <v>124</v>
      </c>
      <c r="G20" s="7">
        <v>145000</v>
      </c>
      <c r="H20" s="41"/>
    </row>
    <row r="21" spans="1:8" ht="2" customHeight="1" x14ac:dyDescent="0.2">
      <c r="A21" s="22"/>
      <c r="B21" s="6"/>
      <c r="C21" s="17"/>
      <c r="D21" s="30"/>
      <c r="E21" s="34"/>
      <c r="G21" s="7"/>
      <c r="H21" s="41"/>
    </row>
    <row r="22" spans="1:8" ht="16.5" customHeight="1" x14ac:dyDescent="0.2">
      <c r="A22" s="22"/>
      <c r="B22" s="6"/>
      <c r="C22" s="17"/>
      <c r="D22" s="62"/>
      <c r="E22" s="34"/>
      <c r="F22" t="s">
        <v>116</v>
      </c>
      <c r="G22" s="7">
        <v>1800</v>
      </c>
    </row>
    <row r="23" spans="1:8" ht="20.149999999999999" customHeight="1" x14ac:dyDescent="0.2">
      <c r="A23" s="1" t="s">
        <v>22</v>
      </c>
      <c r="B23" s="19">
        <v>20000</v>
      </c>
      <c r="C23" s="15">
        <v>12275</v>
      </c>
      <c r="D23" s="41">
        <v>7725</v>
      </c>
      <c r="E23" s="79" t="s">
        <v>88</v>
      </c>
      <c r="F23" s="80"/>
      <c r="G23" s="15">
        <v>12275</v>
      </c>
      <c r="H23" s="41">
        <f>B23-C23</f>
        <v>7725</v>
      </c>
    </row>
    <row r="24" spans="1:8" ht="27.5" customHeight="1" x14ac:dyDescent="0.2">
      <c r="A24" s="24" t="s">
        <v>23</v>
      </c>
      <c r="B24" s="13">
        <v>120000</v>
      </c>
      <c r="C24" s="19">
        <v>0</v>
      </c>
      <c r="D24" s="28">
        <v>120000</v>
      </c>
      <c r="E24" s="79" t="s">
        <v>24</v>
      </c>
      <c r="F24" s="80"/>
      <c r="G24" s="15">
        <v>0</v>
      </c>
    </row>
    <row r="25" spans="1:8" ht="20.149999999999999" customHeight="1" x14ac:dyDescent="0.2">
      <c r="A25" s="1" t="s">
        <v>25</v>
      </c>
      <c r="B25" s="19">
        <v>70000</v>
      </c>
      <c r="C25" s="15">
        <v>62580</v>
      </c>
      <c r="D25" s="28">
        <v>7420</v>
      </c>
      <c r="E25" s="55" t="s">
        <v>26</v>
      </c>
      <c r="F25" s="56"/>
      <c r="G25" s="15">
        <v>62580</v>
      </c>
      <c r="H25" s="41">
        <f>B25-C25</f>
        <v>7420</v>
      </c>
    </row>
    <row r="26" spans="1:8" ht="20.149999999999999" customHeight="1" x14ac:dyDescent="0.2">
      <c r="A26" s="21" t="s">
        <v>27</v>
      </c>
      <c r="B26" s="16">
        <v>55000</v>
      </c>
      <c r="C26" s="4">
        <v>55000</v>
      </c>
      <c r="D26" s="29">
        <v>0</v>
      </c>
      <c r="E26" s="74" t="s">
        <v>29</v>
      </c>
      <c r="F26" s="75"/>
      <c r="G26" s="11">
        <v>55000</v>
      </c>
    </row>
    <row r="27" spans="1:8" ht="20.149999999999999" customHeight="1" x14ac:dyDescent="0.2">
      <c r="A27" s="1" t="s">
        <v>30</v>
      </c>
      <c r="B27" s="13">
        <v>45000</v>
      </c>
      <c r="C27" s="19">
        <v>45000</v>
      </c>
      <c r="D27" s="28">
        <v>0</v>
      </c>
      <c r="E27" s="79" t="s">
        <v>31</v>
      </c>
      <c r="F27" s="80"/>
      <c r="G27" s="15">
        <v>45000</v>
      </c>
    </row>
    <row r="28" spans="1:8" ht="21" customHeight="1" x14ac:dyDescent="0.2">
      <c r="A28" s="23" t="s">
        <v>32</v>
      </c>
      <c r="B28" s="18">
        <v>10000</v>
      </c>
      <c r="C28" s="18">
        <v>0</v>
      </c>
      <c r="D28" s="62">
        <v>10000</v>
      </c>
      <c r="E28" s="74" t="s">
        <v>33</v>
      </c>
      <c r="F28" s="75"/>
      <c r="G28" s="11">
        <v>0</v>
      </c>
      <c r="H28" s="41">
        <f>B28-C28</f>
        <v>10000</v>
      </c>
    </row>
    <row r="29" spans="1:8" ht="21" customHeight="1" x14ac:dyDescent="0.2">
      <c r="A29" s="23" t="s">
        <v>118</v>
      </c>
      <c r="B29" s="9">
        <v>20000</v>
      </c>
      <c r="C29" s="18">
        <v>2800</v>
      </c>
      <c r="D29" s="31">
        <v>17200</v>
      </c>
      <c r="E29" s="71"/>
      <c r="F29" s="71"/>
      <c r="G29" s="11">
        <v>2800</v>
      </c>
      <c r="H29" s="41"/>
    </row>
    <row r="30" spans="1:8" ht="33" customHeight="1" x14ac:dyDescent="0.2">
      <c r="A30" s="59" t="s">
        <v>71</v>
      </c>
      <c r="B30" s="13">
        <v>15000</v>
      </c>
      <c r="C30" s="19">
        <v>10800</v>
      </c>
      <c r="D30" s="28">
        <v>4200</v>
      </c>
      <c r="E30" s="14" t="s">
        <v>117</v>
      </c>
      <c r="F30" s="14"/>
      <c r="G30" s="15">
        <v>10800</v>
      </c>
    </row>
    <row r="31" spans="1:8" ht="22.5" customHeight="1" x14ac:dyDescent="0.2">
      <c r="A31" s="1" t="s">
        <v>34</v>
      </c>
      <c r="B31" s="13">
        <v>402903</v>
      </c>
      <c r="C31" s="19">
        <v>0</v>
      </c>
      <c r="D31" s="19">
        <v>402903</v>
      </c>
      <c r="E31" s="14"/>
      <c r="F31" s="14"/>
      <c r="G31" s="15">
        <v>0</v>
      </c>
    </row>
    <row r="32" spans="1:8" ht="22.5" customHeight="1" x14ac:dyDescent="0.2">
      <c r="A32" s="47" t="s">
        <v>38</v>
      </c>
      <c r="B32" s="20">
        <v>2605903</v>
      </c>
      <c r="C32" s="20">
        <v>1335071</v>
      </c>
      <c r="D32" s="32">
        <v>1270832</v>
      </c>
      <c r="E32" s="14"/>
      <c r="F32" s="14"/>
      <c r="G32" s="42"/>
      <c r="H32" s="41">
        <f>SUM(B3:B31)</f>
        <v>2605903</v>
      </c>
    </row>
    <row r="33" spans="1:9" ht="22.5" customHeight="1" x14ac:dyDescent="0.2">
      <c r="A33" s="63"/>
      <c r="B33" s="41"/>
      <c r="C33" s="41"/>
      <c r="D33" s="64"/>
      <c r="G33" s="41"/>
      <c r="H33" s="41"/>
    </row>
    <row r="34" spans="1:9" ht="13.5" customHeight="1" x14ac:dyDescent="0.2"/>
    <row r="35" spans="1:9" ht="22.5" customHeight="1" x14ac:dyDescent="0.2">
      <c r="A35" t="s">
        <v>125</v>
      </c>
      <c r="I35" s="10"/>
    </row>
    <row r="36" spans="1:9" ht="22.5" customHeight="1" x14ac:dyDescent="0.2">
      <c r="A36" t="s">
        <v>43</v>
      </c>
    </row>
    <row r="37" spans="1:9" ht="12.75" customHeight="1" x14ac:dyDescent="0.2"/>
    <row r="38" spans="1:9" ht="21" customHeight="1" x14ac:dyDescent="0.2">
      <c r="A38" s="37">
        <v>45037</v>
      </c>
      <c r="B38" t="s">
        <v>44</v>
      </c>
      <c r="C38" t="s">
        <v>44</v>
      </c>
    </row>
    <row r="39" spans="1:9" ht="22.5" customHeight="1" x14ac:dyDescent="0.2">
      <c r="C39" s="45" t="s">
        <v>45</v>
      </c>
      <c r="D39" s="43"/>
    </row>
    <row r="40" spans="1:9" ht="30" customHeight="1" x14ac:dyDescent="0.25">
      <c r="C40" s="46"/>
      <c r="D40" s="44"/>
    </row>
    <row r="41" spans="1:9" ht="22.5" customHeight="1" x14ac:dyDescent="0.25">
      <c r="C41" s="46" t="s">
        <v>45</v>
      </c>
    </row>
    <row r="47" spans="1:9" ht="22.5" customHeight="1" x14ac:dyDescent="0.2">
      <c r="A47" s="40"/>
      <c r="B47" s="40"/>
      <c r="D47" s="41"/>
    </row>
  </sheetData>
  <mergeCells count="6">
    <mergeCell ref="E28:F28"/>
    <mergeCell ref="E2:G2"/>
    <mergeCell ref="E23:F23"/>
    <mergeCell ref="E24:F24"/>
    <mergeCell ref="E26:F26"/>
    <mergeCell ref="E27:F27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&amp;C- 6 -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H40"/>
  <sheetViews>
    <sheetView topLeftCell="A7" workbookViewId="0">
      <selection activeCell="F10" sqref="F10"/>
    </sheetView>
  </sheetViews>
  <sheetFormatPr defaultRowHeight="22.5" customHeight="1" x14ac:dyDescent="0.2"/>
  <cols>
    <col min="1" max="1" width="26" customWidth="1"/>
    <col min="2" max="3" width="9.26953125" bestFit="1" customWidth="1"/>
    <col min="4" max="4" width="11.7265625" customWidth="1"/>
    <col min="6" max="6" width="27.08984375" customWidth="1"/>
    <col min="7" max="7" width="9.453125" customWidth="1"/>
  </cols>
  <sheetData>
    <row r="1" spans="1:8" ht="37.5" customHeight="1" x14ac:dyDescent="0.2">
      <c r="A1" t="s">
        <v>8</v>
      </c>
      <c r="G1" t="s">
        <v>35</v>
      </c>
    </row>
    <row r="2" spans="1:8" ht="19.5" customHeight="1" x14ac:dyDescent="0.2">
      <c r="A2" s="25" t="s">
        <v>37</v>
      </c>
      <c r="B2" s="49" t="s">
        <v>48</v>
      </c>
      <c r="C2" s="25" t="s">
        <v>49</v>
      </c>
      <c r="D2" s="48" t="s">
        <v>50</v>
      </c>
      <c r="E2" s="76" t="s">
        <v>36</v>
      </c>
      <c r="F2" s="77"/>
      <c r="G2" s="78"/>
    </row>
    <row r="3" spans="1:8" ht="20.149999999999999" customHeight="1" x14ac:dyDescent="0.2">
      <c r="A3" s="1" t="s">
        <v>9</v>
      </c>
      <c r="B3" s="13">
        <v>30000</v>
      </c>
      <c r="C3" s="19">
        <v>34697</v>
      </c>
      <c r="D3" s="28">
        <f>B3-C3</f>
        <v>-4697</v>
      </c>
      <c r="E3" s="14"/>
      <c r="F3" s="14" t="s">
        <v>11</v>
      </c>
      <c r="G3" s="15">
        <v>34697</v>
      </c>
    </row>
    <row r="4" spans="1:8" ht="27.75" customHeight="1" x14ac:dyDescent="0.2">
      <c r="A4" s="21" t="s">
        <v>42</v>
      </c>
      <c r="B4" s="3">
        <v>795000</v>
      </c>
      <c r="C4" s="16">
        <f>SUM(G4:G15)</f>
        <v>729232</v>
      </c>
      <c r="D4" s="29">
        <f>B4-C4</f>
        <v>65768</v>
      </c>
      <c r="E4" s="33" t="s">
        <v>12</v>
      </c>
      <c r="F4" s="26" t="s">
        <v>67</v>
      </c>
      <c r="G4" s="15">
        <v>52607</v>
      </c>
      <c r="H4" s="41"/>
    </row>
    <row r="5" spans="1:8" ht="20.149999999999999" customHeight="1" x14ac:dyDescent="0.2">
      <c r="A5" s="22"/>
      <c r="B5" s="6"/>
      <c r="C5" s="17"/>
      <c r="D5" s="30"/>
      <c r="E5" s="34" t="s">
        <v>13</v>
      </c>
      <c r="F5" t="s">
        <v>14</v>
      </c>
      <c r="G5" s="7">
        <v>84164</v>
      </c>
    </row>
    <row r="6" spans="1:8" ht="20.149999999999999" customHeight="1" x14ac:dyDescent="0.2">
      <c r="A6" s="22"/>
      <c r="B6" s="6"/>
      <c r="C6" s="17"/>
      <c r="D6" s="30"/>
      <c r="E6" s="34"/>
      <c r="F6" t="s">
        <v>15</v>
      </c>
      <c r="G6" s="7">
        <v>17196</v>
      </c>
    </row>
    <row r="7" spans="1:8" ht="20.149999999999999" customHeight="1" x14ac:dyDescent="0.2">
      <c r="A7" s="22"/>
      <c r="B7" s="6"/>
      <c r="C7" s="17"/>
      <c r="D7" s="30"/>
      <c r="E7" s="35"/>
      <c r="F7" s="10" t="s">
        <v>39</v>
      </c>
      <c r="G7" s="11">
        <v>29782</v>
      </c>
    </row>
    <row r="8" spans="1:8" ht="20.149999999999999" customHeight="1" x14ac:dyDescent="0.2">
      <c r="A8" s="22"/>
      <c r="B8" s="6"/>
      <c r="C8" s="17"/>
      <c r="D8" s="30"/>
      <c r="E8" s="34" t="s">
        <v>16</v>
      </c>
      <c r="F8" t="s">
        <v>73</v>
      </c>
      <c r="G8" s="7">
        <v>343646</v>
      </c>
    </row>
    <row r="9" spans="1:8" ht="20.149999999999999" customHeight="1" x14ac:dyDescent="0.2">
      <c r="A9" s="22"/>
      <c r="B9" s="6"/>
      <c r="C9" s="17"/>
      <c r="D9" s="30"/>
      <c r="E9" s="33" t="s">
        <v>17</v>
      </c>
      <c r="F9" s="14" t="s">
        <v>74</v>
      </c>
      <c r="G9" s="15">
        <v>71010</v>
      </c>
    </row>
    <row r="10" spans="1:8" ht="20.149999999999999" customHeight="1" x14ac:dyDescent="0.2">
      <c r="A10" s="22"/>
      <c r="B10" s="6"/>
      <c r="C10" s="17"/>
      <c r="D10" s="30"/>
      <c r="E10" s="34" t="s">
        <v>57</v>
      </c>
      <c r="F10" t="s">
        <v>58</v>
      </c>
      <c r="G10" s="7">
        <v>0</v>
      </c>
    </row>
    <row r="11" spans="1:8" ht="20.149999999999999" customHeight="1" x14ac:dyDescent="0.2">
      <c r="A11" s="22"/>
      <c r="B11" s="6"/>
      <c r="C11" s="17"/>
      <c r="D11" s="30"/>
      <c r="E11" s="47" t="s">
        <v>19</v>
      </c>
      <c r="F11" s="14" t="s">
        <v>68</v>
      </c>
      <c r="G11" s="15">
        <v>25000</v>
      </c>
    </row>
    <row r="12" spans="1:8" ht="20.149999999999999" customHeight="1" x14ac:dyDescent="0.2">
      <c r="A12" s="22"/>
      <c r="B12" s="6"/>
      <c r="C12" s="17"/>
      <c r="D12" s="30"/>
      <c r="E12" s="27" t="s">
        <v>20</v>
      </c>
      <c r="F12" s="10" t="s">
        <v>21</v>
      </c>
      <c r="G12" s="11">
        <v>20000</v>
      </c>
    </row>
    <row r="13" spans="1:8" ht="20.149999999999999" customHeight="1" x14ac:dyDescent="0.2">
      <c r="A13" s="22"/>
      <c r="B13" s="6"/>
      <c r="C13" s="17"/>
      <c r="D13" s="30"/>
      <c r="E13" s="34" t="s">
        <v>41</v>
      </c>
      <c r="F13" t="s">
        <v>40</v>
      </c>
      <c r="G13" s="7">
        <v>65355</v>
      </c>
    </row>
    <row r="14" spans="1:8" ht="20.149999999999999" customHeight="1" x14ac:dyDescent="0.2">
      <c r="A14" s="22"/>
      <c r="B14" s="6"/>
      <c r="C14" s="17"/>
      <c r="D14" s="30"/>
      <c r="E14" s="34"/>
      <c r="F14" t="s">
        <v>18</v>
      </c>
      <c r="G14" s="7">
        <v>8496</v>
      </c>
    </row>
    <row r="15" spans="1:8" ht="20.149999999999999" customHeight="1" x14ac:dyDescent="0.2">
      <c r="A15" s="22"/>
      <c r="B15" s="6"/>
      <c r="C15" s="17"/>
      <c r="D15" s="30"/>
      <c r="E15" s="34"/>
      <c r="F15" t="s">
        <v>69</v>
      </c>
      <c r="G15" s="7">
        <v>11976</v>
      </c>
    </row>
    <row r="16" spans="1:8" ht="20.149999999999999" customHeight="1" x14ac:dyDescent="0.2">
      <c r="A16" s="1" t="s">
        <v>22</v>
      </c>
      <c r="B16" s="13">
        <v>120000</v>
      </c>
      <c r="C16" s="19">
        <v>312064</v>
      </c>
      <c r="D16" s="28">
        <v>-192064</v>
      </c>
      <c r="E16" s="76" t="s">
        <v>59</v>
      </c>
      <c r="F16" s="77"/>
      <c r="G16" s="15">
        <v>312064</v>
      </c>
      <c r="H16" s="41">
        <f>B16-C16</f>
        <v>-192064</v>
      </c>
    </row>
    <row r="17" spans="1:8" ht="44.25" customHeight="1" x14ac:dyDescent="0.2">
      <c r="A17" s="24" t="s">
        <v>23</v>
      </c>
      <c r="B17" s="13">
        <v>120000</v>
      </c>
      <c r="C17" s="19">
        <v>120000</v>
      </c>
      <c r="D17" s="28">
        <v>0</v>
      </c>
      <c r="E17" s="79" t="s">
        <v>24</v>
      </c>
      <c r="F17" s="80"/>
      <c r="G17" s="15">
        <v>120000</v>
      </c>
    </row>
    <row r="18" spans="1:8" ht="20.149999999999999" customHeight="1" x14ac:dyDescent="0.2">
      <c r="A18" s="1" t="s">
        <v>25</v>
      </c>
      <c r="B18" s="13">
        <v>70000</v>
      </c>
      <c r="C18" s="19">
        <v>62943</v>
      </c>
      <c r="D18" s="28">
        <v>7057</v>
      </c>
      <c r="E18" s="55" t="s">
        <v>26</v>
      </c>
      <c r="F18" s="56"/>
      <c r="G18" s="15">
        <v>62943</v>
      </c>
      <c r="H18" s="41">
        <f>B18-C18</f>
        <v>7057</v>
      </c>
    </row>
    <row r="19" spans="1:8" ht="20.149999999999999" customHeight="1" x14ac:dyDescent="0.2">
      <c r="A19" s="21" t="s">
        <v>27</v>
      </c>
      <c r="B19" s="3">
        <v>289000</v>
      </c>
      <c r="C19" s="16">
        <f>SUM(G19:G20)</f>
        <v>294000</v>
      </c>
      <c r="D19" s="29">
        <f>B19-C19</f>
        <v>-5000</v>
      </c>
      <c r="E19" s="83" t="s">
        <v>28</v>
      </c>
      <c r="F19" s="84"/>
      <c r="G19" s="4">
        <v>239000</v>
      </c>
    </row>
    <row r="20" spans="1:8" ht="20.149999999999999" customHeight="1" x14ac:dyDescent="0.2">
      <c r="A20" s="23"/>
      <c r="B20" s="9"/>
      <c r="C20" s="18"/>
      <c r="D20" s="31"/>
      <c r="E20" s="74" t="s">
        <v>29</v>
      </c>
      <c r="F20" s="75"/>
      <c r="G20" s="11">
        <v>55000</v>
      </c>
    </row>
    <row r="21" spans="1:8" ht="20.149999999999999" customHeight="1" x14ac:dyDescent="0.2">
      <c r="A21" s="1" t="s">
        <v>30</v>
      </c>
      <c r="B21" s="13">
        <v>45000</v>
      </c>
      <c r="C21" s="19">
        <v>45000</v>
      </c>
      <c r="D21" s="28">
        <v>0</v>
      </c>
      <c r="E21" s="79" t="s">
        <v>31</v>
      </c>
      <c r="F21" s="80"/>
      <c r="G21" s="15">
        <v>45000</v>
      </c>
    </row>
    <row r="22" spans="1:8" ht="27" customHeight="1" x14ac:dyDescent="0.2">
      <c r="A22" s="60" t="s">
        <v>70</v>
      </c>
      <c r="B22" s="13">
        <v>0</v>
      </c>
      <c r="C22" s="19">
        <v>248586</v>
      </c>
      <c r="D22" s="28">
        <v>-248586</v>
      </c>
      <c r="E22" s="55"/>
      <c r="F22" s="56"/>
      <c r="G22" s="15">
        <v>248586</v>
      </c>
    </row>
    <row r="23" spans="1:8" ht="20.149999999999999" customHeight="1" x14ac:dyDescent="0.2">
      <c r="A23" s="1" t="s">
        <v>32</v>
      </c>
      <c r="B23" s="13">
        <v>10000</v>
      </c>
      <c r="C23" s="19">
        <v>6660</v>
      </c>
      <c r="D23" s="28">
        <v>3340</v>
      </c>
      <c r="E23" s="79" t="s">
        <v>33</v>
      </c>
      <c r="F23" s="80"/>
      <c r="G23" s="15">
        <v>6660</v>
      </c>
      <c r="H23" s="41">
        <f>B23-C23</f>
        <v>3340</v>
      </c>
    </row>
    <row r="24" spans="1:8" ht="40.5" customHeight="1" x14ac:dyDescent="0.2">
      <c r="A24" s="59" t="s">
        <v>71</v>
      </c>
      <c r="B24" s="13">
        <v>0</v>
      </c>
      <c r="C24" s="19">
        <v>0</v>
      </c>
      <c r="D24" s="28">
        <v>0</v>
      </c>
      <c r="E24" s="14"/>
      <c r="F24" s="14"/>
      <c r="G24" s="15">
        <v>0</v>
      </c>
    </row>
    <row r="25" spans="1:8" ht="22.5" customHeight="1" x14ac:dyDescent="0.2">
      <c r="A25" s="1" t="s">
        <v>34</v>
      </c>
      <c r="B25" s="13">
        <v>53180</v>
      </c>
      <c r="C25" s="19">
        <v>0</v>
      </c>
      <c r="D25" s="28">
        <f>B25</f>
        <v>53180</v>
      </c>
      <c r="E25" s="14"/>
      <c r="F25" s="14"/>
      <c r="G25" s="15">
        <v>0</v>
      </c>
    </row>
    <row r="26" spans="1:8" ht="22.5" customHeight="1" x14ac:dyDescent="0.2">
      <c r="A26" s="47" t="s">
        <v>38</v>
      </c>
      <c r="B26" s="20">
        <f>B3+B4+B16+B17+B18+B19+B21+B23+B25</f>
        <v>1532180</v>
      </c>
      <c r="C26" s="20">
        <f>SUM(C3:C25)</f>
        <v>1853182</v>
      </c>
      <c r="D26" s="32">
        <f>B26-C26</f>
        <v>-321002</v>
      </c>
      <c r="E26" s="14"/>
      <c r="F26" s="14"/>
      <c r="G26" s="42"/>
      <c r="H26" s="41">
        <f>'3０年度収入'!C19-'３０年度支出'!C26</f>
        <v>233788</v>
      </c>
    </row>
    <row r="27" spans="1:8" ht="13.5" customHeight="1" x14ac:dyDescent="0.2"/>
    <row r="28" spans="1:8" ht="22.5" customHeight="1" x14ac:dyDescent="0.2">
      <c r="A28" t="s">
        <v>72</v>
      </c>
    </row>
    <row r="29" spans="1:8" ht="22.5" customHeight="1" x14ac:dyDescent="0.2">
      <c r="A29" t="s">
        <v>43</v>
      </c>
    </row>
    <row r="30" spans="1:8" ht="12.75" customHeight="1" x14ac:dyDescent="0.2"/>
    <row r="31" spans="1:8" ht="21" customHeight="1" x14ac:dyDescent="0.2">
      <c r="A31" s="37">
        <v>43581</v>
      </c>
      <c r="B31" t="s">
        <v>44</v>
      </c>
      <c r="C31" t="s">
        <v>44</v>
      </c>
    </row>
    <row r="32" spans="1:8" ht="22.5" customHeight="1" x14ac:dyDescent="0.2">
      <c r="C32" s="45" t="s">
        <v>45</v>
      </c>
      <c r="D32" s="43"/>
    </row>
    <row r="33" spans="1:4" ht="30" customHeight="1" x14ac:dyDescent="0.25">
      <c r="C33" s="46" t="s">
        <v>45</v>
      </c>
      <c r="D33" s="44"/>
    </row>
    <row r="40" spans="1:4" ht="22.5" customHeight="1" x14ac:dyDescent="0.2">
      <c r="A40" s="40"/>
      <c r="B40" s="40"/>
      <c r="D40" s="41"/>
    </row>
  </sheetData>
  <mergeCells count="7">
    <mergeCell ref="E20:F20"/>
    <mergeCell ref="E21:F21"/>
    <mergeCell ref="E23:F23"/>
    <mergeCell ref="E2:G2"/>
    <mergeCell ref="E16:F16"/>
    <mergeCell ref="E17:F17"/>
    <mergeCell ref="E19:F19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4678-A3F4-47A4-ABD2-D749D1305DB9}">
  <sheetPr>
    <tabColor theme="5" tint="0.39997558519241921"/>
  </sheetPr>
  <dimension ref="A1:G18"/>
  <sheetViews>
    <sheetView topLeftCell="A5" workbookViewId="0">
      <selection activeCell="C18" sqref="C18"/>
    </sheetView>
  </sheetViews>
  <sheetFormatPr defaultRowHeight="21" customHeight="1" x14ac:dyDescent="0.2"/>
  <cols>
    <col min="1" max="3" width="10" customWidth="1"/>
    <col min="4" max="4" width="12.6328125" customWidth="1"/>
    <col min="5" max="5" width="30.453125" customWidth="1"/>
    <col min="6" max="6" width="10.6328125" customWidth="1"/>
  </cols>
  <sheetData>
    <row r="1" spans="1:7" ht="36.75" customHeight="1" x14ac:dyDescent="0.2">
      <c r="B1" s="81" t="s">
        <v>109</v>
      </c>
      <c r="C1" s="82"/>
      <c r="D1" s="82"/>
      <c r="E1" s="82"/>
      <c r="F1" s="82"/>
    </row>
    <row r="2" spans="1:7" ht="21" customHeight="1" x14ac:dyDescent="0.2">
      <c r="A2" t="s">
        <v>10</v>
      </c>
      <c r="F2" t="s">
        <v>35</v>
      </c>
    </row>
    <row r="3" spans="1:7" ht="21" customHeight="1" x14ac:dyDescent="0.2">
      <c r="A3" s="47" t="s">
        <v>0</v>
      </c>
      <c r="B3" s="25" t="s">
        <v>48</v>
      </c>
      <c r="C3" s="48" t="s">
        <v>49</v>
      </c>
      <c r="D3" s="25" t="s">
        <v>52</v>
      </c>
      <c r="E3" s="76" t="s">
        <v>53</v>
      </c>
      <c r="F3" s="78"/>
    </row>
    <row r="4" spans="1:7" ht="25" customHeight="1" x14ac:dyDescent="0.2">
      <c r="A4" s="12" t="s">
        <v>1</v>
      </c>
      <c r="B4" s="19">
        <v>488896</v>
      </c>
      <c r="C4" s="19">
        <v>488896</v>
      </c>
      <c r="D4" s="19">
        <f>C4-B4</f>
        <v>0</v>
      </c>
      <c r="E4" s="14" t="s">
        <v>110</v>
      </c>
      <c r="F4" s="15">
        <v>488896</v>
      </c>
    </row>
    <row r="5" spans="1:7" ht="24" customHeight="1" x14ac:dyDescent="0.2">
      <c r="A5" s="5" t="s">
        <v>7</v>
      </c>
      <c r="B5" s="17">
        <v>1871000</v>
      </c>
      <c r="C5" s="6">
        <v>1071000</v>
      </c>
      <c r="D5" s="65">
        <f>SUM(C5-B5)</f>
        <v>-800000</v>
      </c>
      <c r="E5" t="s">
        <v>46</v>
      </c>
      <c r="F5" s="7">
        <v>301000</v>
      </c>
      <c r="G5" s="41"/>
    </row>
    <row r="6" spans="1:7" ht="23.5" customHeight="1" x14ac:dyDescent="0.2">
      <c r="A6" s="5"/>
      <c r="B6" s="17"/>
      <c r="C6" s="6"/>
      <c r="D6" s="52"/>
      <c r="E6" t="s">
        <v>90</v>
      </c>
      <c r="F6" s="7">
        <v>150000</v>
      </c>
      <c r="G6" s="41"/>
    </row>
    <row r="7" spans="1:7" ht="26" customHeight="1" x14ac:dyDescent="0.2">
      <c r="A7" s="5"/>
      <c r="B7" s="17"/>
      <c r="C7" s="6"/>
      <c r="D7" s="17"/>
      <c r="E7" s="8" t="s">
        <v>47</v>
      </c>
      <c r="F7" s="7">
        <v>250000</v>
      </c>
    </row>
    <row r="8" spans="1:7" ht="8" customHeight="1" x14ac:dyDescent="0.2">
      <c r="A8" s="5"/>
      <c r="B8" s="17"/>
      <c r="C8" s="6"/>
      <c r="D8" s="17"/>
      <c r="E8" s="8"/>
      <c r="F8" s="7"/>
    </row>
    <row r="9" spans="1:7" ht="26" customHeight="1" x14ac:dyDescent="0.2">
      <c r="A9" s="5"/>
      <c r="B9" s="17"/>
      <c r="C9" s="6"/>
      <c r="D9" s="17"/>
      <c r="E9" s="58" t="s">
        <v>111</v>
      </c>
      <c r="F9" s="7">
        <v>370000</v>
      </c>
    </row>
    <row r="10" spans="1:7" ht="2" customHeight="1" x14ac:dyDescent="0.2">
      <c r="A10" s="5"/>
      <c r="B10" s="17"/>
      <c r="C10" s="6"/>
      <c r="D10" s="17"/>
      <c r="E10" s="68"/>
      <c r="F10" s="11"/>
    </row>
    <row r="11" spans="1:7" ht="21" customHeight="1" x14ac:dyDescent="0.2">
      <c r="A11" s="2" t="s">
        <v>6</v>
      </c>
      <c r="B11" s="16">
        <v>246007</v>
      </c>
      <c r="C11" s="3">
        <v>332582</v>
      </c>
      <c r="D11" s="66">
        <v>86575</v>
      </c>
      <c r="E11" t="s">
        <v>2</v>
      </c>
      <c r="F11" s="7">
        <v>332573</v>
      </c>
    </row>
    <row r="12" spans="1:7" ht="27.75" customHeight="1" x14ac:dyDescent="0.2">
      <c r="A12" s="5"/>
      <c r="B12" s="17"/>
      <c r="C12" s="6"/>
      <c r="D12" s="52"/>
      <c r="E12" s="8" t="s">
        <v>121</v>
      </c>
      <c r="F12" s="7">
        <v>0</v>
      </c>
    </row>
    <row r="13" spans="1:7" ht="21" customHeight="1" x14ac:dyDescent="0.2">
      <c r="A13" s="5"/>
      <c r="B13" s="17"/>
      <c r="C13" s="6"/>
      <c r="D13" s="17"/>
      <c r="E13" s="36"/>
      <c r="F13" s="7"/>
    </row>
    <row r="14" spans="1:7" ht="21" customHeight="1" x14ac:dyDescent="0.2">
      <c r="A14" s="5"/>
      <c r="B14" s="17"/>
      <c r="C14" s="6"/>
      <c r="D14" s="17"/>
      <c r="E14" s="50"/>
      <c r="F14" s="54"/>
    </row>
    <row r="15" spans="1:7" ht="21" customHeight="1" x14ac:dyDescent="0.2">
      <c r="A15" s="5"/>
      <c r="B15" s="17"/>
      <c r="C15" s="6"/>
      <c r="D15" s="17"/>
      <c r="E15" s="50"/>
      <c r="F15" s="54"/>
    </row>
    <row r="16" spans="1:7" ht="21" customHeight="1" x14ac:dyDescent="0.2">
      <c r="A16" s="5"/>
      <c r="B16" s="17"/>
      <c r="C16" s="6"/>
      <c r="D16" s="17"/>
      <c r="E16" s="51" t="s">
        <v>4</v>
      </c>
      <c r="F16" s="11">
        <v>9</v>
      </c>
    </row>
    <row r="17" spans="1:6" ht="23.25" customHeight="1" x14ac:dyDescent="0.2">
      <c r="A17" s="12" t="s">
        <v>5</v>
      </c>
      <c r="B17" s="19">
        <f>SUM(B4:B16)</f>
        <v>2605903</v>
      </c>
      <c r="C17" s="13">
        <v>1892478</v>
      </c>
      <c r="D17" s="67">
        <f>SUM(C17-B17)</f>
        <v>-713425</v>
      </c>
      <c r="E17" s="14"/>
      <c r="F17" s="42" t="s">
        <v>51</v>
      </c>
    </row>
    <row r="18" spans="1:6" ht="21" customHeight="1" x14ac:dyDescent="0.2">
      <c r="D18" s="41"/>
    </row>
  </sheetData>
  <mergeCells count="2">
    <mergeCell ref="B1:F1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C42E-9C34-4659-B184-91381A3FD616}">
  <sheetPr>
    <tabColor theme="5" tint="0.39997558519241921"/>
    <pageSetUpPr fitToPage="1"/>
  </sheetPr>
  <dimension ref="A1:I45"/>
  <sheetViews>
    <sheetView tabSelected="1" topLeftCell="A25" workbookViewId="0">
      <selection activeCell="G34" sqref="G34"/>
    </sheetView>
  </sheetViews>
  <sheetFormatPr defaultRowHeight="22.5" customHeight="1" x14ac:dyDescent="0.2"/>
  <cols>
    <col min="1" max="1" width="26" customWidth="1"/>
    <col min="2" max="3" width="9.26953125" bestFit="1" customWidth="1"/>
    <col min="4" max="4" width="11.7265625" customWidth="1"/>
    <col min="6" max="6" width="27.08984375" customWidth="1"/>
    <col min="7" max="7" width="9.453125" customWidth="1"/>
    <col min="8" max="8" width="9.26953125" bestFit="1" customWidth="1"/>
  </cols>
  <sheetData>
    <row r="1" spans="1:8" ht="37.5" customHeight="1" x14ac:dyDescent="0.2">
      <c r="A1" t="s">
        <v>8</v>
      </c>
      <c r="G1" t="s">
        <v>35</v>
      </c>
    </row>
    <row r="2" spans="1:8" ht="19.5" customHeight="1" x14ac:dyDescent="0.2">
      <c r="A2" s="25" t="s">
        <v>37</v>
      </c>
      <c r="B2" s="49" t="s">
        <v>48</v>
      </c>
      <c r="C2" s="25" t="s">
        <v>49</v>
      </c>
      <c r="D2" s="48" t="s">
        <v>50</v>
      </c>
      <c r="E2" s="76" t="s">
        <v>36</v>
      </c>
      <c r="F2" s="77"/>
      <c r="G2" s="78"/>
    </row>
    <row r="3" spans="1:8" ht="20.149999999999999" customHeight="1" x14ac:dyDescent="0.2">
      <c r="A3" s="1" t="s">
        <v>9</v>
      </c>
      <c r="B3" s="19">
        <v>20000</v>
      </c>
      <c r="C3" s="15">
        <v>9848</v>
      </c>
      <c r="D3" s="28">
        <v>10152</v>
      </c>
      <c r="E3" s="14"/>
      <c r="F3" s="14" t="s">
        <v>89</v>
      </c>
      <c r="G3" s="15">
        <v>9848</v>
      </c>
    </row>
    <row r="4" spans="1:8" ht="27.75" customHeight="1" x14ac:dyDescent="0.2">
      <c r="A4" s="21" t="s">
        <v>42</v>
      </c>
      <c r="B4" s="3">
        <v>978000</v>
      </c>
      <c r="C4" s="16">
        <v>1525010</v>
      </c>
      <c r="D4" s="29">
        <f>B4-C4</f>
        <v>-547010</v>
      </c>
      <c r="E4" s="33" t="s">
        <v>12</v>
      </c>
      <c r="F4" s="26" t="s">
        <v>87</v>
      </c>
      <c r="G4" s="15">
        <v>26214</v>
      </c>
      <c r="H4" s="41"/>
    </row>
    <row r="5" spans="1:8" ht="20.149999999999999" customHeight="1" x14ac:dyDescent="0.2">
      <c r="A5" s="22"/>
      <c r="B5" s="6"/>
      <c r="C5" s="17"/>
      <c r="D5" s="30"/>
      <c r="E5" s="34" t="s">
        <v>13</v>
      </c>
      <c r="F5" t="s">
        <v>14</v>
      </c>
      <c r="G5" s="7">
        <v>44567</v>
      </c>
    </row>
    <row r="6" spans="1:8" ht="20.149999999999999" customHeight="1" x14ac:dyDescent="0.2">
      <c r="A6" s="22"/>
      <c r="B6" s="6"/>
      <c r="C6" s="17"/>
      <c r="D6" s="30"/>
      <c r="E6" s="34"/>
      <c r="F6" t="s">
        <v>95</v>
      </c>
      <c r="G6" s="7">
        <v>2530</v>
      </c>
    </row>
    <row r="7" spans="1:8" ht="20.149999999999999" customHeight="1" x14ac:dyDescent="0.2">
      <c r="A7" s="22"/>
      <c r="B7" s="6"/>
      <c r="C7" s="17"/>
      <c r="D7" s="30"/>
      <c r="E7" s="34"/>
      <c r="F7" t="s">
        <v>15</v>
      </c>
      <c r="G7" s="7">
        <v>16154</v>
      </c>
    </row>
    <row r="8" spans="1:8" ht="20.149999999999999" customHeight="1" x14ac:dyDescent="0.2">
      <c r="A8" s="22"/>
      <c r="B8" s="6"/>
      <c r="C8" s="17"/>
      <c r="D8" s="30"/>
      <c r="E8" s="35"/>
      <c r="F8" s="10" t="s">
        <v>39</v>
      </c>
      <c r="G8" s="11">
        <v>9722</v>
      </c>
    </row>
    <row r="9" spans="1:8" ht="20.149999999999999" customHeight="1" x14ac:dyDescent="0.2">
      <c r="A9" s="22"/>
      <c r="B9" s="6"/>
      <c r="C9" s="17"/>
      <c r="D9" s="30"/>
      <c r="E9" s="34" t="s">
        <v>16</v>
      </c>
      <c r="F9" s="61" t="s">
        <v>81</v>
      </c>
      <c r="G9" s="7">
        <v>217623</v>
      </c>
    </row>
    <row r="10" spans="1:8" ht="6.75" customHeight="1" x14ac:dyDescent="0.2">
      <c r="A10" s="22"/>
      <c r="B10" s="6"/>
      <c r="C10" s="17"/>
      <c r="D10" s="30"/>
      <c r="E10" s="34"/>
      <c r="F10" s="61"/>
      <c r="G10" s="7"/>
    </row>
    <row r="11" spans="1:8" ht="20.149999999999999" customHeight="1" x14ac:dyDescent="0.2">
      <c r="A11" s="22"/>
      <c r="B11" s="6"/>
      <c r="C11" s="17"/>
      <c r="D11" s="30"/>
      <c r="E11" s="33" t="s">
        <v>17</v>
      </c>
      <c r="F11" s="14" t="s">
        <v>74</v>
      </c>
      <c r="G11" s="15">
        <v>107375</v>
      </c>
    </row>
    <row r="12" spans="1:8" ht="20.149999999999999" customHeight="1" x14ac:dyDescent="0.2">
      <c r="A12" s="22"/>
      <c r="B12" s="6"/>
      <c r="C12" s="17"/>
      <c r="D12" s="30"/>
      <c r="E12" s="47" t="s">
        <v>19</v>
      </c>
      <c r="F12" s="69" t="s">
        <v>96</v>
      </c>
      <c r="G12" s="15">
        <v>17080</v>
      </c>
    </row>
    <row r="13" spans="1:8" ht="20.149999999999999" customHeight="1" x14ac:dyDescent="0.2">
      <c r="A13" s="22"/>
      <c r="B13" s="6"/>
      <c r="C13" s="17"/>
      <c r="D13" s="30"/>
      <c r="E13" s="27" t="s">
        <v>20</v>
      </c>
      <c r="F13" s="10" t="s">
        <v>83</v>
      </c>
      <c r="G13" s="11">
        <v>3000</v>
      </c>
    </row>
    <row r="14" spans="1:8" ht="20.149999999999999" customHeight="1" x14ac:dyDescent="0.2">
      <c r="A14" s="22"/>
      <c r="B14" s="6"/>
      <c r="C14" s="17"/>
      <c r="D14" s="30"/>
      <c r="E14" s="70" t="s">
        <v>99</v>
      </c>
      <c r="F14" s="14" t="s">
        <v>106</v>
      </c>
      <c r="G14" s="15">
        <v>213400</v>
      </c>
    </row>
    <row r="15" spans="1:8" ht="20.149999999999999" customHeight="1" x14ac:dyDescent="0.2">
      <c r="A15" s="22"/>
      <c r="B15" s="6"/>
      <c r="C15" s="17"/>
      <c r="D15" s="30"/>
      <c r="E15" s="34" t="s">
        <v>41</v>
      </c>
      <c r="F15" t="s">
        <v>40</v>
      </c>
      <c r="G15" s="7">
        <v>35845</v>
      </c>
    </row>
    <row r="16" spans="1:8" ht="20.149999999999999" customHeight="1" x14ac:dyDescent="0.2">
      <c r="A16" s="22"/>
      <c r="B16" s="6"/>
      <c r="C16" s="17"/>
      <c r="D16" s="30"/>
      <c r="E16" s="34"/>
      <c r="F16" t="s">
        <v>105</v>
      </c>
      <c r="G16" s="7">
        <v>28500</v>
      </c>
    </row>
    <row r="17" spans="1:8" ht="20.149999999999999" customHeight="1" x14ac:dyDescent="0.2">
      <c r="A17" s="22"/>
      <c r="B17" s="6"/>
      <c r="C17" s="17"/>
      <c r="D17" s="30"/>
      <c r="E17" s="34"/>
      <c r="F17" t="s">
        <v>84</v>
      </c>
      <c r="G17" s="7"/>
    </row>
    <row r="18" spans="1:8" ht="20.149999999999999" customHeight="1" x14ac:dyDescent="0.2">
      <c r="A18" s="22"/>
      <c r="B18" s="6"/>
      <c r="C18" s="17"/>
      <c r="D18" s="30"/>
      <c r="E18" s="34"/>
      <c r="F18" t="s">
        <v>100</v>
      </c>
      <c r="G18" s="7">
        <v>500000</v>
      </c>
      <c r="H18" s="41">
        <f>SUM(G4:G18)</f>
        <v>1222010</v>
      </c>
    </row>
    <row r="19" spans="1:8" ht="20.149999999999999" customHeight="1" x14ac:dyDescent="0.2">
      <c r="A19" s="22"/>
      <c r="B19" s="6"/>
      <c r="C19" s="17"/>
      <c r="D19" s="30"/>
      <c r="E19" s="34"/>
      <c r="F19" t="s">
        <v>101</v>
      </c>
      <c r="G19" s="7">
        <v>250000</v>
      </c>
      <c r="H19" s="41"/>
    </row>
    <row r="20" spans="1:8" ht="20.149999999999999" customHeight="1" x14ac:dyDescent="0.2">
      <c r="A20" s="22"/>
      <c r="B20" s="6"/>
      <c r="C20" s="17"/>
      <c r="D20" s="30"/>
      <c r="E20" s="34"/>
      <c r="F20" t="s">
        <v>102</v>
      </c>
      <c r="G20" s="7">
        <v>33000</v>
      </c>
      <c r="H20" s="41"/>
    </row>
    <row r="21" spans="1:8" ht="20.149999999999999" customHeight="1" x14ac:dyDescent="0.2">
      <c r="A21" s="22"/>
      <c r="B21" s="6"/>
      <c r="C21" s="17"/>
      <c r="D21" s="62"/>
      <c r="E21" s="34"/>
      <c r="F21" t="s">
        <v>103</v>
      </c>
      <c r="G21" s="7">
        <v>20000</v>
      </c>
    </row>
    <row r="22" spans="1:8" ht="20.149999999999999" customHeight="1" x14ac:dyDescent="0.2">
      <c r="A22" s="1" t="s">
        <v>22</v>
      </c>
      <c r="B22" s="19">
        <v>20000</v>
      </c>
      <c r="C22" s="15">
        <v>6429</v>
      </c>
      <c r="D22" s="41">
        <v>13571</v>
      </c>
      <c r="E22" s="79" t="s">
        <v>88</v>
      </c>
      <c r="F22" s="80"/>
      <c r="G22" s="15">
        <v>6429</v>
      </c>
      <c r="H22" s="41">
        <f>B22-C22</f>
        <v>13571</v>
      </c>
    </row>
    <row r="23" spans="1:8" ht="39.75" customHeight="1" x14ac:dyDescent="0.2">
      <c r="A23" s="24" t="s">
        <v>23</v>
      </c>
      <c r="B23" s="13">
        <v>120000</v>
      </c>
      <c r="C23" s="19">
        <v>0</v>
      </c>
      <c r="D23" s="28">
        <v>120000</v>
      </c>
      <c r="E23" s="79" t="s">
        <v>24</v>
      </c>
      <c r="F23" s="80"/>
      <c r="G23" s="15">
        <v>0</v>
      </c>
    </row>
    <row r="24" spans="1:8" ht="20.149999999999999" customHeight="1" x14ac:dyDescent="0.2">
      <c r="A24" s="1" t="s">
        <v>25</v>
      </c>
      <c r="B24" s="19">
        <v>70000</v>
      </c>
      <c r="C24" s="15">
        <v>47688</v>
      </c>
      <c r="D24" s="28">
        <v>22312</v>
      </c>
      <c r="E24" s="55" t="s">
        <v>26</v>
      </c>
      <c r="F24" s="56"/>
      <c r="G24" s="15">
        <v>47688</v>
      </c>
      <c r="H24" s="41">
        <f>B24-C24</f>
        <v>22312</v>
      </c>
    </row>
    <row r="25" spans="1:8" ht="20.149999999999999" customHeight="1" x14ac:dyDescent="0.2">
      <c r="A25" s="21" t="s">
        <v>27</v>
      </c>
      <c r="B25" s="16">
        <v>55000</v>
      </c>
      <c r="C25" s="4">
        <v>55000</v>
      </c>
      <c r="D25" s="29">
        <v>0</v>
      </c>
      <c r="E25" s="74" t="s">
        <v>29</v>
      </c>
      <c r="F25" s="75"/>
      <c r="G25" s="11">
        <v>55000</v>
      </c>
    </row>
    <row r="26" spans="1:8" ht="20.149999999999999" customHeight="1" x14ac:dyDescent="0.2">
      <c r="A26" s="1" t="s">
        <v>30</v>
      </c>
      <c r="B26" s="13">
        <v>45000</v>
      </c>
      <c r="C26" s="19">
        <v>45000</v>
      </c>
      <c r="D26" s="28">
        <v>0</v>
      </c>
      <c r="E26" s="79" t="s">
        <v>31</v>
      </c>
      <c r="F26" s="80"/>
      <c r="G26" s="15">
        <v>45000</v>
      </c>
    </row>
    <row r="27" spans="1:8" ht="21" customHeight="1" x14ac:dyDescent="0.2">
      <c r="A27" s="23" t="s">
        <v>32</v>
      </c>
      <c r="B27" s="18">
        <v>10000</v>
      </c>
      <c r="C27" s="18">
        <v>0</v>
      </c>
      <c r="D27" s="62">
        <v>10000</v>
      </c>
      <c r="E27" s="74" t="s">
        <v>33</v>
      </c>
      <c r="F27" s="75"/>
      <c r="G27" s="11">
        <v>0</v>
      </c>
      <c r="H27" s="41">
        <f>B27-C27</f>
        <v>10000</v>
      </c>
    </row>
    <row r="28" spans="1:8" ht="33" customHeight="1" x14ac:dyDescent="0.2">
      <c r="A28" s="59" t="s">
        <v>71</v>
      </c>
      <c r="B28" s="13">
        <v>0</v>
      </c>
      <c r="C28" s="19">
        <v>0</v>
      </c>
      <c r="D28" s="28">
        <v>0</v>
      </c>
      <c r="E28" s="14"/>
      <c r="F28" s="14"/>
      <c r="G28" s="15">
        <v>0</v>
      </c>
    </row>
    <row r="29" spans="1:8" ht="22.5" customHeight="1" x14ac:dyDescent="0.2">
      <c r="A29" s="1" t="s">
        <v>34</v>
      </c>
      <c r="B29" s="13">
        <v>96978</v>
      </c>
      <c r="C29" s="19">
        <v>0</v>
      </c>
      <c r="D29" s="19">
        <v>96978</v>
      </c>
      <c r="E29" s="14"/>
      <c r="F29" s="14"/>
      <c r="G29" s="15">
        <v>0</v>
      </c>
    </row>
    <row r="30" spans="1:8" ht="22.5" customHeight="1" x14ac:dyDescent="0.2">
      <c r="A30" s="47" t="s">
        <v>38</v>
      </c>
      <c r="B30" s="20">
        <f>B3+B4+B22+B23+B24+B25+B26+B27+B29</f>
        <v>1414978</v>
      </c>
      <c r="C30" s="20">
        <f>SUM(C3:C29)</f>
        <v>1688975</v>
      </c>
      <c r="D30" s="32">
        <f>B30-C30</f>
        <v>-273997</v>
      </c>
      <c r="E30" s="14"/>
      <c r="F30" s="14"/>
      <c r="G30" s="42"/>
      <c r="H30" s="41">
        <f>SUM(B3:B29)</f>
        <v>1414978</v>
      </c>
    </row>
    <row r="31" spans="1:8" ht="22.5" customHeight="1" x14ac:dyDescent="0.2">
      <c r="A31" s="63"/>
      <c r="B31" s="41"/>
      <c r="C31" s="41"/>
      <c r="D31" s="64"/>
      <c r="G31" s="41"/>
      <c r="H31" s="41"/>
    </row>
    <row r="32" spans="1:8" ht="13.5" customHeight="1" x14ac:dyDescent="0.2"/>
    <row r="33" spans="1:9" ht="22.5" customHeight="1" x14ac:dyDescent="0.2">
      <c r="A33" t="s">
        <v>104</v>
      </c>
      <c r="I33" s="10"/>
    </row>
    <row r="34" spans="1:9" ht="22.5" customHeight="1" x14ac:dyDescent="0.2">
      <c r="A34" t="s">
        <v>43</v>
      </c>
    </row>
    <row r="35" spans="1:9" ht="12.75" customHeight="1" x14ac:dyDescent="0.2"/>
    <row r="36" spans="1:9" ht="21" customHeight="1" x14ac:dyDescent="0.2">
      <c r="A36" s="37">
        <v>44678</v>
      </c>
      <c r="B36" t="s">
        <v>44</v>
      </c>
      <c r="C36" t="s">
        <v>44</v>
      </c>
    </row>
    <row r="37" spans="1:9" ht="22.5" customHeight="1" x14ac:dyDescent="0.2">
      <c r="C37" s="45" t="s">
        <v>45</v>
      </c>
      <c r="D37" s="43"/>
    </row>
    <row r="38" spans="1:9" ht="30" customHeight="1" x14ac:dyDescent="0.25">
      <c r="C38" s="46"/>
      <c r="D38" s="44"/>
    </row>
    <row r="39" spans="1:9" ht="22.5" customHeight="1" x14ac:dyDescent="0.25">
      <c r="C39" s="46" t="s">
        <v>45</v>
      </c>
    </row>
    <row r="45" spans="1:9" ht="22.5" customHeight="1" x14ac:dyDescent="0.2">
      <c r="A45" s="40"/>
      <c r="B45" s="40"/>
      <c r="D45" s="41"/>
    </row>
  </sheetData>
  <mergeCells count="6">
    <mergeCell ref="E27:F27"/>
    <mergeCell ref="E2:G2"/>
    <mergeCell ref="E22:F22"/>
    <mergeCell ref="E23:F23"/>
    <mergeCell ref="E25:F25"/>
    <mergeCell ref="E26:F26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&amp;C- 6 -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9672-FB74-4AF3-A75C-9053CDA091E9}">
  <sheetPr>
    <tabColor theme="5" tint="0.39997558519241921"/>
    <pageSetUpPr fitToPage="1"/>
  </sheetPr>
  <dimension ref="A1:I42"/>
  <sheetViews>
    <sheetView workbookViewId="0">
      <selection activeCell="H34" sqref="H34"/>
    </sheetView>
  </sheetViews>
  <sheetFormatPr defaultRowHeight="22.5" customHeight="1" x14ac:dyDescent="0.2"/>
  <cols>
    <col min="1" max="1" width="26" customWidth="1"/>
    <col min="2" max="3" width="9.26953125" bestFit="1" customWidth="1"/>
    <col min="4" max="4" width="11.7265625" customWidth="1"/>
    <col min="6" max="6" width="27.08984375" customWidth="1"/>
    <col min="7" max="7" width="9.453125" customWidth="1"/>
    <col min="8" max="8" width="9.26953125" bestFit="1" customWidth="1"/>
  </cols>
  <sheetData>
    <row r="1" spans="1:8" ht="37.5" customHeight="1" x14ac:dyDescent="0.2">
      <c r="A1" t="s">
        <v>8</v>
      </c>
      <c r="G1" t="s">
        <v>35</v>
      </c>
    </row>
    <row r="2" spans="1:8" ht="19.5" customHeight="1" x14ac:dyDescent="0.2">
      <c r="A2" s="25" t="s">
        <v>37</v>
      </c>
      <c r="B2" s="49" t="s">
        <v>48</v>
      </c>
      <c r="C2" s="25" t="s">
        <v>49</v>
      </c>
      <c r="D2" s="48" t="s">
        <v>50</v>
      </c>
      <c r="E2" s="76" t="s">
        <v>36</v>
      </c>
      <c r="F2" s="77"/>
      <c r="G2" s="78"/>
    </row>
    <row r="3" spans="1:8" ht="20.149999999999999" customHeight="1" x14ac:dyDescent="0.2">
      <c r="A3" s="1" t="s">
        <v>9</v>
      </c>
      <c r="B3" s="19">
        <v>20000</v>
      </c>
      <c r="C3" s="15">
        <v>9848</v>
      </c>
      <c r="D3" s="28">
        <v>10152</v>
      </c>
      <c r="E3" s="14"/>
      <c r="F3" s="14" t="s">
        <v>89</v>
      </c>
      <c r="G3" s="15">
        <v>9848</v>
      </c>
    </row>
    <row r="4" spans="1:8" ht="27.75" customHeight="1" x14ac:dyDescent="0.2">
      <c r="A4" s="21" t="s">
        <v>42</v>
      </c>
      <c r="B4" s="3">
        <v>978000</v>
      </c>
      <c r="C4" s="16">
        <v>1874077</v>
      </c>
      <c r="D4" s="29">
        <f>B4-C4</f>
        <v>-896077</v>
      </c>
      <c r="E4" s="33" t="s">
        <v>12</v>
      </c>
      <c r="F4" s="26" t="s">
        <v>87</v>
      </c>
      <c r="G4" s="15">
        <v>26214</v>
      </c>
      <c r="H4" s="41"/>
    </row>
    <row r="5" spans="1:8" ht="20.149999999999999" customHeight="1" x14ac:dyDescent="0.2">
      <c r="A5" s="22"/>
      <c r="B5" s="6"/>
      <c r="C5" s="17"/>
      <c r="D5" s="30"/>
      <c r="E5" s="34" t="s">
        <v>13</v>
      </c>
      <c r="F5" t="s">
        <v>14</v>
      </c>
      <c r="G5" s="7">
        <v>38134</v>
      </c>
    </row>
    <row r="6" spans="1:8" ht="20.149999999999999" customHeight="1" x14ac:dyDescent="0.2">
      <c r="A6" s="22"/>
      <c r="B6" s="6"/>
      <c r="C6" s="17"/>
      <c r="D6" s="30"/>
      <c r="E6" s="34"/>
      <c r="F6" t="s">
        <v>95</v>
      </c>
      <c r="G6" s="7">
        <v>2530</v>
      </c>
    </row>
    <row r="7" spans="1:8" ht="20.149999999999999" customHeight="1" x14ac:dyDescent="0.2">
      <c r="A7" s="22"/>
      <c r="B7" s="6"/>
      <c r="C7" s="17"/>
      <c r="D7" s="30"/>
      <c r="E7" s="34"/>
      <c r="F7" t="s">
        <v>15</v>
      </c>
      <c r="G7" s="7">
        <v>16154</v>
      </c>
    </row>
    <row r="8" spans="1:8" ht="20.149999999999999" customHeight="1" x14ac:dyDescent="0.2">
      <c r="A8" s="22"/>
      <c r="B8" s="6"/>
      <c r="C8" s="17"/>
      <c r="D8" s="30"/>
      <c r="E8" s="35"/>
      <c r="F8" s="10" t="s">
        <v>39</v>
      </c>
      <c r="G8" s="11">
        <v>9722</v>
      </c>
    </row>
    <row r="9" spans="1:8" ht="20.149999999999999" customHeight="1" x14ac:dyDescent="0.2">
      <c r="A9" s="22"/>
      <c r="B9" s="6"/>
      <c r="C9" s="17"/>
      <c r="D9" s="30"/>
      <c r="E9" s="34" t="s">
        <v>16</v>
      </c>
      <c r="F9" s="61" t="s">
        <v>81</v>
      </c>
      <c r="G9" s="7">
        <v>217623</v>
      </c>
    </row>
    <row r="10" spans="1:8" ht="6.75" customHeight="1" x14ac:dyDescent="0.2">
      <c r="A10" s="22"/>
      <c r="B10" s="6"/>
      <c r="C10" s="17"/>
      <c r="D10" s="30"/>
      <c r="E10" s="34"/>
      <c r="F10" s="61"/>
      <c r="G10" s="7"/>
    </row>
    <row r="11" spans="1:8" ht="20.149999999999999" customHeight="1" x14ac:dyDescent="0.2">
      <c r="A11" s="22"/>
      <c r="B11" s="6"/>
      <c r="C11" s="17"/>
      <c r="D11" s="30"/>
      <c r="E11" s="33" t="s">
        <v>17</v>
      </c>
      <c r="F11" s="14" t="s">
        <v>74</v>
      </c>
      <c r="G11" s="15">
        <v>107375</v>
      </c>
    </row>
    <row r="12" spans="1:8" ht="20.149999999999999" customHeight="1" x14ac:dyDescent="0.2">
      <c r="A12" s="22"/>
      <c r="B12" s="6"/>
      <c r="C12" s="17"/>
      <c r="D12" s="30"/>
      <c r="E12" s="47" t="s">
        <v>19</v>
      </c>
      <c r="F12" s="69" t="s">
        <v>96</v>
      </c>
      <c r="G12" s="15">
        <v>17080</v>
      </c>
    </row>
    <row r="13" spans="1:8" ht="20.149999999999999" customHeight="1" x14ac:dyDescent="0.2">
      <c r="A13" s="22"/>
      <c r="B13" s="6"/>
      <c r="C13" s="17"/>
      <c r="D13" s="30"/>
      <c r="E13" s="27" t="s">
        <v>20</v>
      </c>
      <c r="F13" s="10" t="s">
        <v>83</v>
      </c>
      <c r="G13" s="11">
        <v>3000</v>
      </c>
    </row>
    <row r="14" spans="1:8" ht="20.149999999999999" customHeight="1" x14ac:dyDescent="0.2">
      <c r="A14" s="22"/>
      <c r="B14" s="6"/>
      <c r="C14" s="17"/>
      <c r="D14" s="30"/>
      <c r="E14" s="34" t="s">
        <v>41</v>
      </c>
      <c r="F14" t="s">
        <v>40</v>
      </c>
      <c r="G14" s="7">
        <v>35845</v>
      </c>
    </row>
    <row r="15" spans="1:8" ht="20.149999999999999" customHeight="1" x14ac:dyDescent="0.2">
      <c r="A15" s="22"/>
      <c r="B15" s="6"/>
      <c r="C15" s="17"/>
      <c r="D15" s="30"/>
      <c r="E15" s="34"/>
      <c r="F15" t="s">
        <v>84</v>
      </c>
      <c r="G15" s="7">
        <v>1400400</v>
      </c>
      <c r="H15" s="41">
        <f>SUM(G4:G15)</f>
        <v>1874077</v>
      </c>
    </row>
    <row r="16" spans="1:8" ht="20.149999999999999" customHeight="1" x14ac:dyDescent="0.2">
      <c r="A16" s="22"/>
      <c r="B16" s="6"/>
      <c r="C16" s="17"/>
      <c r="D16" s="62"/>
      <c r="E16" s="34"/>
      <c r="G16" s="7"/>
    </row>
    <row r="17" spans="1:9" ht="20.149999999999999" customHeight="1" x14ac:dyDescent="0.2">
      <c r="A17" s="1" t="s">
        <v>22</v>
      </c>
      <c r="B17" s="19">
        <v>20000</v>
      </c>
      <c r="C17" s="15">
        <v>6429</v>
      </c>
      <c r="D17" s="41">
        <v>13571</v>
      </c>
      <c r="E17" s="79" t="s">
        <v>88</v>
      </c>
      <c r="F17" s="80"/>
      <c r="G17" s="15">
        <v>6429</v>
      </c>
      <c r="H17" s="41">
        <f>B17-C17</f>
        <v>13571</v>
      </c>
    </row>
    <row r="18" spans="1:9" ht="39.75" customHeight="1" x14ac:dyDescent="0.2">
      <c r="A18" s="24" t="s">
        <v>23</v>
      </c>
      <c r="B18" s="13">
        <v>120000</v>
      </c>
      <c r="C18" s="19">
        <v>0</v>
      </c>
      <c r="D18" s="28">
        <v>120000</v>
      </c>
      <c r="E18" s="79" t="s">
        <v>24</v>
      </c>
      <c r="F18" s="80"/>
      <c r="G18" s="15">
        <v>0</v>
      </c>
    </row>
    <row r="19" spans="1:9" ht="20.149999999999999" customHeight="1" x14ac:dyDescent="0.2">
      <c r="A19" s="1" t="s">
        <v>25</v>
      </c>
      <c r="B19" s="19">
        <v>70000</v>
      </c>
      <c r="C19" s="15">
        <v>47688</v>
      </c>
      <c r="D19" s="28">
        <v>22312</v>
      </c>
      <c r="E19" s="55" t="s">
        <v>26</v>
      </c>
      <c r="F19" s="56"/>
      <c r="G19" s="15">
        <v>47688</v>
      </c>
      <c r="H19" s="41">
        <f>B19-C19</f>
        <v>22312</v>
      </c>
    </row>
    <row r="20" spans="1:9" ht="20.149999999999999" customHeight="1" x14ac:dyDescent="0.2">
      <c r="A20" s="21" t="s">
        <v>27</v>
      </c>
      <c r="B20" s="16">
        <v>55000</v>
      </c>
      <c r="C20" s="4">
        <v>55000</v>
      </c>
      <c r="D20" s="29">
        <v>0</v>
      </c>
      <c r="E20" s="74" t="s">
        <v>29</v>
      </c>
      <c r="F20" s="75"/>
      <c r="G20" s="11">
        <v>55000</v>
      </c>
    </row>
    <row r="21" spans="1:9" ht="20.149999999999999" customHeight="1" x14ac:dyDescent="0.2">
      <c r="A21" s="23"/>
      <c r="B21" s="9"/>
      <c r="C21" s="18"/>
      <c r="D21" s="31"/>
      <c r="E21" s="74"/>
      <c r="F21" s="75"/>
      <c r="G21" s="11"/>
    </row>
    <row r="22" spans="1:9" ht="20.149999999999999" customHeight="1" x14ac:dyDescent="0.2">
      <c r="A22" s="1" t="s">
        <v>30</v>
      </c>
      <c r="B22" s="13">
        <v>45000</v>
      </c>
      <c r="C22" s="19">
        <v>45000</v>
      </c>
      <c r="D22" s="28">
        <v>0</v>
      </c>
      <c r="E22" s="79" t="s">
        <v>31</v>
      </c>
      <c r="F22" s="80"/>
      <c r="G22" s="15">
        <v>45000</v>
      </c>
    </row>
    <row r="23" spans="1:9" ht="20.149999999999999" customHeight="1" x14ac:dyDescent="0.2">
      <c r="A23" s="21"/>
      <c r="B23" s="3"/>
      <c r="C23" s="16"/>
      <c r="D23" s="29"/>
      <c r="E23" s="55"/>
      <c r="F23" s="56"/>
      <c r="G23" s="15"/>
    </row>
    <row r="24" spans="1:9" ht="21" customHeight="1" x14ac:dyDescent="0.2">
      <c r="A24" s="23" t="s">
        <v>32</v>
      </c>
      <c r="B24" s="18">
        <v>10000</v>
      </c>
      <c r="C24" s="18">
        <v>0</v>
      </c>
      <c r="D24" s="62">
        <v>10000</v>
      </c>
      <c r="E24" s="74" t="s">
        <v>33</v>
      </c>
      <c r="F24" s="75"/>
      <c r="G24" s="11">
        <v>0</v>
      </c>
      <c r="H24" s="41">
        <f>B24-C24</f>
        <v>10000</v>
      </c>
    </row>
    <row r="25" spans="1:9" ht="33" customHeight="1" x14ac:dyDescent="0.2">
      <c r="A25" s="59" t="s">
        <v>71</v>
      </c>
      <c r="B25" s="13">
        <v>0</v>
      </c>
      <c r="C25" s="19">
        <v>0</v>
      </c>
      <c r="D25" s="28">
        <v>0</v>
      </c>
      <c r="E25" s="14"/>
      <c r="F25" s="14"/>
      <c r="G25" s="15">
        <v>0</v>
      </c>
    </row>
    <row r="26" spans="1:9" ht="22.5" customHeight="1" x14ac:dyDescent="0.2">
      <c r="A26" s="1" t="s">
        <v>34</v>
      </c>
      <c r="B26" s="13">
        <v>96978</v>
      </c>
      <c r="C26" s="19">
        <v>28500</v>
      </c>
      <c r="D26" s="28">
        <v>103478</v>
      </c>
      <c r="E26" s="14" t="s">
        <v>97</v>
      </c>
      <c r="F26" s="14"/>
      <c r="G26" s="15">
        <v>28500</v>
      </c>
    </row>
    <row r="27" spans="1:9" ht="22.5" customHeight="1" x14ac:dyDescent="0.2">
      <c r="A27" s="47" t="s">
        <v>38</v>
      </c>
      <c r="B27" s="20">
        <f>B3+B4+B17+B18+B19+B20+B22+B24+B26</f>
        <v>1414978</v>
      </c>
      <c r="C27" s="20">
        <f>SUM(C3:C26)</f>
        <v>2066542</v>
      </c>
      <c r="D27" s="32">
        <f>B27-C27</f>
        <v>-651564</v>
      </c>
      <c r="E27" s="14"/>
      <c r="F27" s="14"/>
      <c r="G27" s="42"/>
      <c r="H27" s="41">
        <f>SUM(B3:B26)</f>
        <v>1414978</v>
      </c>
    </row>
    <row r="28" spans="1:9" ht="22.5" customHeight="1" x14ac:dyDescent="0.2">
      <c r="A28" s="63"/>
      <c r="B28" s="41"/>
      <c r="C28" s="41"/>
      <c r="D28" s="64"/>
      <c r="G28" s="41"/>
      <c r="H28" s="41"/>
    </row>
    <row r="29" spans="1:9" ht="13.5" customHeight="1" x14ac:dyDescent="0.2"/>
    <row r="30" spans="1:9" ht="22.5" customHeight="1" x14ac:dyDescent="0.2">
      <c r="A30" t="s">
        <v>98</v>
      </c>
      <c r="I30" s="10"/>
    </row>
    <row r="31" spans="1:9" ht="22.5" customHeight="1" x14ac:dyDescent="0.2">
      <c r="A31" t="s">
        <v>43</v>
      </c>
    </row>
    <row r="32" spans="1:9" ht="12.75" customHeight="1" x14ac:dyDescent="0.2"/>
    <row r="33" spans="1:4" ht="21" customHeight="1" x14ac:dyDescent="0.2">
      <c r="A33" s="37">
        <v>44679</v>
      </c>
      <c r="B33" t="s">
        <v>44</v>
      </c>
      <c r="C33" t="s">
        <v>44</v>
      </c>
    </row>
    <row r="34" spans="1:4" ht="22.5" customHeight="1" x14ac:dyDescent="0.2">
      <c r="C34" s="45" t="s">
        <v>45</v>
      </c>
      <c r="D34" s="43"/>
    </row>
    <row r="35" spans="1:4" ht="30" customHeight="1" x14ac:dyDescent="0.25">
      <c r="C35" s="46"/>
      <c r="D35" s="44"/>
    </row>
    <row r="36" spans="1:4" ht="22.5" customHeight="1" x14ac:dyDescent="0.25">
      <c r="C36" s="46" t="s">
        <v>45</v>
      </c>
    </row>
    <row r="42" spans="1:4" ht="22.5" customHeight="1" x14ac:dyDescent="0.2">
      <c r="A42" s="40"/>
      <c r="B42" s="40"/>
      <c r="D42" s="41"/>
    </row>
  </sheetData>
  <mergeCells count="7">
    <mergeCell ref="E24:F24"/>
    <mergeCell ref="E2:G2"/>
    <mergeCell ref="E17:F17"/>
    <mergeCell ref="E18:F18"/>
    <mergeCell ref="E20:F20"/>
    <mergeCell ref="E21:F21"/>
    <mergeCell ref="E22:F22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&amp;C- 6 -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A2869-38B3-42FF-AE58-3F481B555CB0}">
  <sheetPr>
    <tabColor theme="5" tint="0.39997558519241921"/>
  </sheetPr>
  <dimension ref="A1:G18"/>
  <sheetViews>
    <sheetView workbookViewId="0">
      <selection activeCell="E6" sqref="E6"/>
    </sheetView>
  </sheetViews>
  <sheetFormatPr defaultRowHeight="21" customHeight="1" x14ac:dyDescent="0.2"/>
  <cols>
    <col min="1" max="3" width="10" customWidth="1"/>
    <col min="4" max="4" width="12.6328125" customWidth="1"/>
    <col min="5" max="5" width="30.453125" customWidth="1"/>
    <col min="6" max="6" width="10.6328125" customWidth="1"/>
  </cols>
  <sheetData>
    <row r="1" spans="1:7" ht="36.75" customHeight="1" x14ac:dyDescent="0.2">
      <c r="B1" s="81" t="s">
        <v>107</v>
      </c>
      <c r="C1" s="82"/>
      <c r="D1" s="82"/>
      <c r="E1" s="82"/>
      <c r="F1" s="82"/>
    </row>
    <row r="2" spans="1:7" ht="21" customHeight="1" x14ac:dyDescent="0.2">
      <c r="A2" t="s">
        <v>10</v>
      </c>
      <c r="F2" t="s">
        <v>35</v>
      </c>
    </row>
    <row r="3" spans="1:7" ht="21" customHeight="1" x14ac:dyDescent="0.2">
      <c r="A3" s="47" t="s">
        <v>0</v>
      </c>
      <c r="B3" s="25" t="s">
        <v>48</v>
      </c>
      <c r="C3" s="48" t="s">
        <v>49</v>
      </c>
      <c r="D3" s="25" t="s">
        <v>52</v>
      </c>
      <c r="E3" s="76" t="s">
        <v>53</v>
      </c>
      <c r="F3" s="78"/>
    </row>
    <row r="4" spans="1:7" ht="21" customHeight="1" x14ac:dyDescent="0.2">
      <c r="A4" s="12" t="s">
        <v>1</v>
      </c>
      <c r="B4" s="19">
        <v>467974</v>
      </c>
      <c r="C4" s="19">
        <v>467974</v>
      </c>
      <c r="D4" s="19">
        <f>C4-B4</f>
        <v>0</v>
      </c>
      <c r="E4" s="14" t="s">
        <v>108</v>
      </c>
      <c r="F4" s="15">
        <v>467974</v>
      </c>
    </row>
    <row r="5" spans="1:7" ht="21" customHeight="1" x14ac:dyDescent="0.2">
      <c r="A5" s="5" t="s">
        <v>7</v>
      </c>
      <c r="B5" s="17">
        <v>701000</v>
      </c>
      <c r="C5" s="6">
        <v>1461000</v>
      </c>
      <c r="D5" s="65">
        <f>SUM(C5-B5)</f>
        <v>760000</v>
      </c>
      <c r="E5" t="s">
        <v>46</v>
      </c>
      <c r="F5" s="7">
        <v>301000</v>
      </c>
      <c r="G5" s="41"/>
    </row>
    <row r="6" spans="1:7" ht="21" customHeight="1" x14ac:dyDescent="0.2">
      <c r="A6" s="5"/>
      <c r="B6" s="17"/>
      <c r="C6" s="6"/>
      <c r="D6" s="52"/>
      <c r="E6" t="s">
        <v>90</v>
      </c>
      <c r="F6" s="7">
        <v>150000</v>
      </c>
      <c r="G6" s="41"/>
    </row>
    <row r="7" spans="1:7" ht="23.25" customHeight="1" x14ac:dyDescent="0.2">
      <c r="A7" s="5"/>
      <c r="B7" s="17"/>
      <c r="C7" s="6"/>
      <c r="D7" s="17"/>
      <c r="E7" s="8" t="s">
        <v>47</v>
      </c>
      <c r="F7" s="7">
        <v>250000</v>
      </c>
    </row>
    <row r="8" spans="1:7" ht="36" customHeight="1" x14ac:dyDescent="0.2">
      <c r="A8" s="5"/>
      <c r="B8" s="17"/>
      <c r="C8" s="6"/>
      <c r="D8" s="17"/>
      <c r="E8" s="8" t="s">
        <v>92</v>
      </c>
      <c r="F8" s="7">
        <v>700000</v>
      </c>
    </row>
    <row r="9" spans="1:7" ht="26.15" customHeight="1" x14ac:dyDescent="0.2">
      <c r="A9" s="5"/>
      <c r="B9" s="17"/>
      <c r="C9" s="6"/>
      <c r="D9" s="17"/>
      <c r="E9" s="58" t="s">
        <v>93</v>
      </c>
      <c r="F9" s="7">
        <v>20000</v>
      </c>
    </row>
    <row r="10" spans="1:7" ht="24" customHeight="1" x14ac:dyDescent="0.2">
      <c r="A10" s="5"/>
      <c r="B10" s="17"/>
      <c r="C10" s="6"/>
      <c r="D10" s="17"/>
      <c r="E10" s="68" t="s">
        <v>94</v>
      </c>
      <c r="F10" s="11">
        <v>40000</v>
      </c>
    </row>
    <row r="11" spans="1:7" ht="21" customHeight="1" x14ac:dyDescent="0.2">
      <c r="A11" s="2" t="s">
        <v>6</v>
      </c>
      <c r="B11" s="16">
        <v>246004</v>
      </c>
      <c r="C11" s="3">
        <v>248897</v>
      </c>
      <c r="D11" s="66">
        <f>SUM(C11-B11)</f>
        <v>2893</v>
      </c>
      <c r="E11" t="s">
        <v>2</v>
      </c>
      <c r="F11" s="7">
        <v>232890</v>
      </c>
    </row>
    <row r="12" spans="1:7" ht="27.75" customHeight="1" x14ac:dyDescent="0.2">
      <c r="A12" s="5"/>
      <c r="B12" s="17"/>
      <c r="C12" s="6"/>
      <c r="D12" s="52"/>
      <c r="E12" s="8" t="s">
        <v>91</v>
      </c>
      <c r="F12" s="7">
        <v>16000</v>
      </c>
    </row>
    <row r="13" spans="1:7" ht="21" customHeight="1" x14ac:dyDescent="0.2">
      <c r="A13" s="5"/>
      <c r="B13" s="17"/>
      <c r="C13" s="6"/>
      <c r="D13" s="17"/>
      <c r="E13" s="36"/>
      <c r="F13" s="7"/>
    </row>
    <row r="14" spans="1:7" ht="21" customHeight="1" x14ac:dyDescent="0.2">
      <c r="A14" s="5"/>
      <c r="B14" s="17"/>
      <c r="C14" s="6"/>
      <c r="D14" s="17"/>
      <c r="E14" s="50"/>
      <c r="F14" s="54"/>
    </row>
    <row r="15" spans="1:7" ht="21" customHeight="1" x14ac:dyDescent="0.2">
      <c r="A15" s="5"/>
      <c r="B15" s="17"/>
      <c r="C15" s="6"/>
      <c r="D15" s="17"/>
      <c r="E15" s="50"/>
      <c r="F15" s="54"/>
    </row>
    <row r="16" spans="1:7" ht="21" customHeight="1" x14ac:dyDescent="0.2">
      <c r="A16" s="5"/>
      <c r="B16" s="17"/>
      <c r="C16" s="6"/>
      <c r="D16" s="17"/>
      <c r="E16" s="51" t="s">
        <v>4</v>
      </c>
      <c r="F16" s="11">
        <v>7</v>
      </c>
    </row>
    <row r="17" spans="1:6" ht="23.25" customHeight="1" x14ac:dyDescent="0.2">
      <c r="A17" s="12" t="s">
        <v>5</v>
      </c>
      <c r="B17" s="19">
        <f>SUM(B4:B16)</f>
        <v>1414978</v>
      </c>
      <c r="C17" s="13">
        <f>SUM(C4:C16)</f>
        <v>2177871</v>
      </c>
      <c r="D17" s="67">
        <f>SUM(C17-B17)</f>
        <v>762893</v>
      </c>
      <c r="E17" s="14"/>
      <c r="F17" s="42" t="s">
        <v>51</v>
      </c>
    </row>
    <row r="18" spans="1:6" ht="21" customHeight="1" x14ac:dyDescent="0.2">
      <c r="D18" s="41"/>
    </row>
  </sheetData>
  <mergeCells count="2">
    <mergeCell ref="B1:F1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41"/>
  <sheetViews>
    <sheetView workbookViewId="0">
      <selection activeCell="H27" sqref="H27"/>
    </sheetView>
  </sheetViews>
  <sheetFormatPr defaultRowHeight="22.5" customHeight="1" x14ac:dyDescent="0.2"/>
  <cols>
    <col min="1" max="1" width="26" customWidth="1"/>
    <col min="2" max="3" width="9.26953125" bestFit="1" customWidth="1"/>
    <col min="4" max="4" width="11.7265625" customWidth="1"/>
    <col min="6" max="6" width="27.08984375" customWidth="1"/>
    <col min="7" max="7" width="9.453125" customWidth="1"/>
    <col min="8" max="8" width="9.26953125" bestFit="1" customWidth="1"/>
  </cols>
  <sheetData>
    <row r="1" spans="1:8" ht="37.5" customHeight="1" x14ac:dyDescent="0.2">
      <c r="A1" t="s">
        <v>8</v>
      </c>
      <c r="G1" t="s">
        <v>35</v>
      </c>
    </row>
    <row r="2" spans="1:8" ht="19.5" customHeight="1" x14ac:dyDescent="0.2">
      <c r="A2" s="25" t="s">
        <v>37</v>
      </c>
      <c r="B2" s="49" t="s">
        <v>48</v>
      </c>
      <c r="C2" s="25" t="s">
        <v>49</v>
      </c>
      <c r="D2" s="48" t="s">
        <v>50</v>
      </c>
      <c r="E2" s="76" t="s">
        <v>36</v>
      </c>
      <c r="F2" s="77"/>
      <c r="G2" s="78"/>
    </row>
    <row r="3" spans="1:8" ht="20.149999999999999" customHeight="1" x14ac:dyDescent="0.2">
      <c r="A3" s="1" t="s">
        <v>9</v>
      </c>
      <c r="B3" s="13">
        <v>36000</v>
      </c>
      <c r="C3" s="19">
        <v>12525</v>
      </c>
      <c r="D3" s="28">
        <v>23475</v>
      </c>
      <c r="E3" s="14"/>
      <c r="F3" s="14" t="s">
        <v>89</v>
      </c>
      <c r="G3" s="15">
        <v>12525</v>
      </c>
    </row>
    <row r="4" spans="1:8" ht="27.75" customHeight="1" x14ac:dyDescent="0.2">
      <c r="A4" s="21" t="s">
        <v>42</v>
      </c>
      <c r="B4" s="3">
        <v>806000</v>
      </c>
      <c r="C4" s="16">
        <v>669416</v>
      </c>
      <c r="D4" s="29">
        <f>B4-C4</f>
        <v>136584</v>
      </c>
      <c r="E4" s="33" t="s">
        <v>12</v>
      </c>
      <c r="F4" s="26" t="s">
        <v>87</v>
      </c>
      <c r="G4" s="15">
        <v>29624</v>
      </c>
      <c r="H4" s="41"/>
    </row>
    <row r="5" spans="1:8" ht="20.149999999999999" customHeight="1" x14ac:dyDescent="0.2">
      <c r="A5" s="22"/>
      <c r="B5" s="6"/>
      <c r="C5" s="17"/>
      <c r="D5" s="30"/>
      <c r="E5" s="34" t="s">
        <v>13</v>
      </c>
      <c r="F5" t="s">
        <v>14</v>
      </c>
      <c r="G5" s="7">
        <v>39905</v>
      </c>
    </row>
    <row r="6" spans="1:8" ht="20.149999999999999" customHeight="1" x14ac:dyDescent="0.2">
      <c r="A6" s="22"/>
      <c r="B6" s="6"/>
      <c r="C6" s="17"/>
      <c r="D6" s="30"/>
      <c r="E6" s="34"/>
      <c r="F6" t="s">
        <v>15</v>
      </c>
      <c r="G6" s="7">
        <v>17516</v>
      </c>
    </row>
    <row r="7" spans="1:8" ht="20.149999999999999" customHeight="1" x14ac:dyDescent="0.2">
      <c r="A7" s="22"/>
      <c r="B7" s="6"/>
      <c r="C7" s="17"/>
      <c r="D7" s="30"/>
      <c r="E7" s="35"/>
      <c r="F7" s="10" t="s">
        <v>39</v>
      </c>
      <c r="G7" s="11">
        <v>9233</v>
      </c>
    </row>
    <row r="8" spans="1:8" ht="20.149999999999999" customHeight="1" x14ac:dyDescent="0.2">
      <c r="A8" s="22"/>
      <c r="B8" s="6"/>
      <c r="C8" s="17"/>
      <c r="D8" s="30"/>
      <c r="E8" s="34" t="s">
        <v>16</v>
      </c>
      <c r="F8" s="61" t="s">
        <v>81</v>
      </c>
      <c r="G8" s="7">
        <v>268744</v>
      </c>
    </row>
    <row r="9" spans="1:8" ht="6.75" customHeight="1" x14ac:dyDescent="0.2">
      <c r="A9" s="22"/>
      <c r="B9" s="6"/>
      <c r="C9" s="17"/>
      <c r="D9" s="30"/>
      <c r="E9" s="34"/>
      <c r="F9" s="61"/>
      <c r="G9" s="7"/>
    </row>
    <row r="10" spans="1:8" ht="20.149999999999999" customHeight="1" x14ac:dyDescent="0.2">
      <c r="A10" s="22"/>
      <c r="B10" s="6"/>
      <c r="C10" s="17"/>
      <c r="D10" s="30"/>
      <c r="E10" s="33" t="s">
        <v>17</v>
      </c>
      <c r="F10" s="14" t="s">
        <v>74</v>
      </c>
      <c r="G10" s="15">
        <v>102654</v>
      </c>
    </row>
    <row r="11" spans="1:8" ht="20.149999999999999" customHeight="1" x14ac:dyDescent="0.2">
      <c r="A11" s="22"/>
      <c r="B11" s="6"/>
      <c r="C11" s="17"/>
      <c r="D11" s="30"/>
      <c r="E11" s="47" t="s">
        <v>19</v>
      </c>
      <c r="F11" s="14" t="s">
        <v>82</v>
      </c>
      <c r="G11" s="15">
        <v>10000</v>
      </c>
    </row>
    <row r="12" spans="1:8" ht="20.149999999999999" customHeight="1" x14ac:dyDescent="0.2">
      <c r="A12" s="22"/>
      <c r="B12" s="6"/>
      <c r="C12" s="17"/>
      <c r="D12" s="30"/>
      <c r="E12" s="27" t="s">
        <v>20</v>
      </c>
      <c r="F12" s="10" t="s">
        <v>83</v>
      </c>
      <c r="G12" s="11">
        <v>3000</v>
      </c>
    </row>
    <row r="13" spans="1:8" ht="20.149999999999999" customHeight="1" x14ac:dyDescent="0.2">
      <c r="A13" s="22"/>
      <c r="B13" s="6"/>
      <c r="C13" s="17"/>
      <c r="D13" s="30"/>
      <c r="E13" s="34" t="s">
        <v>41</v>
      </c>
      <c r="F13" t="s">
        <v>40</v>
      </c>
      <c r="G13" s="7">
        <v>38880</v>
      </c>
    </row>
    <row r="14" spans="1:8" ht="20.149999999999999" customHeight="1" x14ac:dyDescent="0.2">
      <c r="A14" s="22"/>
      <c r="B14" s="6"/>
      <c r="C14" s="17"/>
      <c r="D14" s="30"/>
      <c r="E14" s="34"/>
      <c r="F14" t="s">
        <v>84</v>
      </c>
      <c r="G14" s="7">
        <v>149860</v>
      </c>
      <c r="H14" s="41">
        <f>SUM(G4:G14)</f>
        <v>669416</v>
      </c>
    </row>
    <row r="15" spans="1:8" ht="20.149999999999999" customHeight="1" x14ac:dyDescent="0.2">
      <c r="A15" s="22"/>
      <c r="B15" s="6"/>
      <c r="C15" s="17"/>
      <c r="D15" s="62"/>
      <c r="E15" s="34"/>
      <c r="G15" s="7"/>
    </row>
    <row r="16" spans="1:8" ht="20.149999999999999" customHeight="1" x14ac:dyDescent="0.2">
      <c r="A16" s="1" t="s">
        <v>22</v>
      </c>
      <c r="B16" s="19">
        <v>20000</v>
      </c>
      <c r="C16" s="15">
        <v>12000</v>
      </c>
      <c r="D16" s="41">
        <v>8000</v>
      </c>
      <c r="E16" s="79" t="s">
        <v>88</v>
      </c>
      <c r="F16" s="80"/>
      <c r="G16" s="15">
        <v>12000</v>
      </c>
      <c r="H16" s="41">
        <f>B16-C16</f>
        <v>8000</v>
      </c>
    </row>
    <row r="17" spans="1:9" ht="39.75" customHeight="1" x14ac:dyDescent="0.2">
      <c r="A17" s="24" t="s">
        <v>23</v>
      </c>
      <c r="B17" s="13">
        <v>120000</v>
      </c>
      <c r="C17" s="19">
        <v>0</v>
      </c>
      <c r="D17" s="28">
        <v>120000</v>
      </c>
      <c r="E17" s="79" t="s">
        <v>24</v>
      </c>
      <c r="F17" s="80"/>
      <c r="G17" s="15">
        <v>0</v>
      </c>
    </row>
    <row r="18" spans="1:9" ht="20.149999999999999" customHeight="1" x14ac:dyDescent="0.2">
      <c r="A18" s="1" t="s">
        <v>25</v>
      </c>
      <c r="B18" s="19">
        <v>70000</v>
      </c>
      <c r="C18" s="15">
        <v>0</v>
      </c>
      <c r="D18" s="28">
        <v>70000</v>
      </c>
      <c r="E18" s="55" t="s">
        <v>26</v>
      </c>
      <c r="F18" s="56"/>
      <c r="G18" s="15">
        <v>0</v>
      </c>
      <c r="H18" s="41">
        <f>B18-C18</f>
        <v>70000</v>
      </c>
    </row>
    <row r="19" spans="1:9" ht="20.149999999999999" customHeight="1" x14ac:dyDescent="0.2">
      <c r="A19" s="21" t="s">
        <v>27</v>
      </c>
      <c r="B19" s="16">
        <v>287000</v>
      </c>
      <c r="C19" s="4">
        <v>55000</v>
      </c>
      <c r="D19" s="29">
        <v>232000</v>
      </c>
      <c r="E19" s="83" t="s">
        <v>28</v>
      </c>
      <c r="F19" s="84"/>
      <c r="G19" s="4">
        <v>0</v>
      </c>
    </row>
    <row r="20" spans="1:9" ht="20.149999999999999" customHeight="1" x14ac:dyDescent="0.2">
      <c r="A20" s="23"/>
      <c r="B20" s="9"/>
      <c r="C20" s="18"/>
      <c r="D20" s="31"/>
      <c r="E20" s="74" t="s">
        <v>29</v>
      </c>
      <c r="F20" s="75"/>
      <c r="G20" s="11">
        <v>55000</v>
      </c>
    </row>
    <row r="21" spans="1:9" ht="20.149999999999999" customHeight="1" x14ac:dyDescent="0.2">
      <c r="A21" s="1" t="s">
        <v>30</v>
      </c>
      <c r="B21" s="13">
        <v>45000</v>
      </c>
      <c r="C21" s="19">
        <v>45000</v>
      </c>
      <c r="D21" s="28">
        <v>0</v>
      </c>
      <c r="E21" s="79" t="s">
        <v>31</v>
      </c>
      <c r="F21" s="80"/>
      <c r="G21" s="15">
        <v>45000</v>
      </c>
    </row>
    <row r="22" spans="1:9" ht="20.149999999999999" customHeight="1" x14ac:dyDescent="0.2">
      <c r="A22" s="21"/>
      <c r="B22" s="3"/>
      <c r="C22" s="16"/>
      <c r="D22" s="29"/>
      <c r="E22" s="55"/>
      <c r="F22" s="56"/>
      <c r="G22" s="15"/>
    </row>
    <row r="23" spans="1:9" ht="21" customHeight="1" x14ac:dyDescent="0.2">
      <c r="A23" s="23" t="s">
        <v>32</v>
      </c>
      <c r="B23" s="18">
        <v>10000</v>
      </c>
      <c r="C23" s="18">
        <v>0</v>
      </c>
      <c r="D23" s="62">
        <v>10000</v>
      </c>
      <c r="E23" s="74" t="s">
        <v>33</v>
      </c>
      <c r="F23" s="75"/>
      <c r="G23" s="11">
        <v>0</v>
      </c>
      <c r="H23" s="41">
        <f>B23-C23</f>
        <v>10000</v>
      </c>
    </row>
    <row r="24" spans="1:9" ht="33" customHeight="1" x14ac:dyDescent="0.2">
      <c r="A24" s="59" t="s">
        <v>71</v>
      </c>
      <c r="B24" s="13">
        <v>0</v>
      </c>
      <c r="C24" s="19">
        <v>0</v>
      </c>
      <c r="D24" s="28">
        <v>0</v>
      </c>
      <c r="E24" s="14"/>
      <c r="F24" s="14"/>
      <c r="G24" s="15">
        <v>0</v>
      </c>
    </row>
    <row r="25" spans="1:9" ht="22.5" customHeight="1" x14ac:dyDescent="0.2">
      <c r="A25" s="1" t="s">
        <v>34</v>
      </c>
      <c r="B25" s="13">
        <v>192291</v>
      </c>
      <c r="C25" s="19">
        <v>0</v>
      </c>
      <c r="D25" s="28">
        <v>192291</v>
      </c>
      <c r="E25" s="14"/>
      <c r="F25" s="14"/>
      <c r="G25" s="15">
        <v>0</v>
      </c>
    </row>
    <row r="26" spans="1:9" ht="22.5" customHeight="1" x14ac:dyDescent="0.2">
      <c r="A26" s="47" t="s">
        <v>38</v>
      </c>
      <c r="B26" s="20">
        <f>B3+B4+B16+B17+B18+B19+B21+B23+B25</f>
        <v>1586291</v>
      </c>
      <c r="C26" s="20">
        <f>SUM(C3:C25)</f>
        <v>793941</v>
      </c>
      <c r="D26" s="32">
        <f>B26-C26</f>
        <v>792350</v>
      </c>
      <c r="E26" s="14"/>
      <c r="F26" s="14"/>
      <c r="G26" s="42"/>
      <c r="H26" s="41">
        <f>SUM(B3:B25)</f>
        <v>1586291</v>
      </c>
    </row>
    <row r="27" spans="1:9" ht="22.5" customHeight="1" x14ac:dyDescent="0.2">
      <c r="A27" s="63"/>
      <c r="B27" s="41"/>
      <c r="C27" s="41"/>
      <c r="D27" s="64"/>
      <c r="G27" s="41"/>
      <c r="H27" s="41"/>
    </row>
    <row r="28" spans="1:9" ht="13.5" customHeight="1" x14ac:dyDescent="0.2"/>
    <row r="29" spans="1:9" ht="22.5" customHeight="1" x14ac:dyDescent="0.2">
      <c r="A29" t="s">
        <v>85</v>
      </c>
      <c r="I29" s="10"/>
    </row>
    <row r="30" spans="1:9" ht="22.5" customHeight="1" x14ac:dyDescent="0.2">
      <c r="A30" t="s">
        <v>43</v>
      </c>
    </row>
    <row r="31" spans="1:9" ht="12.75" customHeight="1" x14ac:dyDescent="0.2"/>
    <row r="32" spans="1:9" ht="21" customHeight="1" x14ac:dyDescent="0.2">
      <c r="A32" s="37">
        <v>44343</v>
      </c>
      <c r="B32" t="s">
        <v>44</v>
      </c>
      <c r="C32" t="s">
        <v>44</v>
      </c>
    </row>
    <row r="33" spans="1:4" ht="22.5" customHeight="1" x14ac:dyDescent="0.2">
      <c r="C33" s="45" t="s">
        <v>45</v>
      </c>
      <c r="D33" s="43"/>
    </row>
    <row r="34" spans="1:4" ht="30" customHeight="1" x14ac:dyDescent="0.25">
      <c r="C34" s="46"/>
      <c r="D34" s="44"/>
    </row>
    <row r="35" spans="1:4" ht="22.5" customHeight="1" x14ac:dyDescent="0.25">
      <c r="C35" s="46" t="s">
        <v>45</v>
      </c>
    </row>
    <row r="41" spans="1:4" ht="22.5" customHeight="1" x14ac:dyDescent="0.2">
      <c r="A41" s="40"/>
      <c r="B41" s="40"/>
      <c r="D41" s="41"/>
    </row>
  </sheetData>
  <mergeCells count="7">
    <mergeCell ref="E23:F23"/>
    <mergeCell ref="E2:G2"/>
    <mergeCell ref="E16:F16"/>
    <mergeCell ref="E17:F17"/>
    <mergeCell ref="E19:F19"/>
    <mergeCell ref="E20:F20"/>
    <mergeCell ref="E21:F21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8"/>
  <sheetViews>
    <sheetView workbookViewId="0">
      <selection activeCell="E13" sqref="E13"/>
    </sheetView>
  </sheetViews>
  <sheetFormatPr defaultRowHeight="21" customHeight="1" x14ac:dyDescent="0.2"/>
  <cols>
    <col min="1" max="3" width="10" customWidth="1"/>
    <col min="4" max="4" width="12.6328125" customWidth="1"/>
    <col min="5" max="5" width="30.453125" customWidth="1"/>
    <col min="6" max="6" width="10.6328125" customWidth="1"/>
  </cols>
  <sheetData>
    <row r="1" spans="1:7" ht="36.75" customHeight="1" x14ac:dyDescent="0.2">
      <c r="B1" s="81" t="s">
        <v>80</v>
      </c>
      <c r="C1" s="82"/>
      <c r="D1" s="82"/>
      <c r="E1" s="82"/>
      <c r="F1" s="82"/>
    </row>
    <row r="2" spans="1:7" ht="21" customHeight="1" x14ac:dyDescent="0.2">
      <c r="A2" t="s">
        <v>10</v>
      </c>
      <c r="F2" t="s">
        <v>35</v>
      </c>
    </row>
    <row r="3" spans="1:7" ht="21" customHeight="1" x14ac:dyDescent="0.2">
      <c r="A3" s="47" t="s">
        <v>0</v>
      </c>
      <c r="B3" s="25" t="s">
        <v>48</v>
      </c>
      <c r="C3" s="48" t="s">
        <v>49</v>
      </c>
      <c r="D3" s="25" t="s">
        <v>52</v>
      </c>
      <c r="E3" s="76" t="s">
        <v>53</v>
      </c>
      <c r="F3" s="78"/>
    </row>
    <row r="4" spans="1:7" ht="21" customHeight="1" x14ac:dyDescent="0.2">
      <c r="A4" s="12" t="s">
        <v>1</v>
      </c>
      <c r="B4" s="19">
        <v>317287</v>
      </c>
      <c r="C4" s="13">
        <v>317287</v>
      </c>
      <c r="D4" s="19">
        <f>C4-B4</f>
        <v>0</v>
      </c>
      <c r="E4" s="14" t="s">
        <v>86</v>
      </c>
      <c r="F4" s="15">
        <v>317287</v>
      </c>
    </row>
    <row r="5" spans="1:7" ht="21" customHeight="1" x14ac:dyDescent="0.2">
      <c r="A5" s="5" t="s">
        <v>7</v>
      </c>
      <c r="B5" s="17">
        <v>933000</v>
      </c>
      <c r="C5" s="6">
        <v>701000</v>
      </c>
      <c r="D5" s="65">
        <f>SUM(C5-B5)</f>
        <v>-232000</v>
      </c>
      <c r="E5" t="s">
        <v>46</v>
      </c>
      <c r="F5" s="7">
        <v>301000</v>
      </c>
      <c r="G5" s="41"/>
    </row>
    <row r="6" spans="1:7" ht="21" customHeight="1" x14ac:dyDescent="0.2">
      <c r="A6" s="5"/>
      <c r="B6" s="17"/>
      <c r="C6" s="6"/>
      <c r="D6" s="52"/>
      <c r="E6" t="s">
        <v>90</v>
      </c>
      <c r="F6" s="7">
        <v>150000</v>
      </c>
      <c r="G6" s="41"/>
    </row>
    <row r="7" spans="1:7" ht="23.25" customHeight="1" x14ac:dyDescent="0.2">
      <c r="A7" s="5"/>
      <c r="B7" s="17"/>
      <c r="C7" s="6"/>
      <c r="D7" s="17"/>
      <c r="E7" s="8" t="s">
        <v>47</v>
      </c>
      <c r="F7" s="7">
        <v>250000</v>
      </c>
    </row>
    <row r="8" spans="1:7" ht="36" customHeight="1" x14ac:dyDescent="0.2">
      <c r="A8" s="5"/>
      <c r="B8" s="17"/>
      <c r="C8" s="6"/>
      <c r="D8" s="17"/>
      <c r="E8" s="8"/>
      <c r="F8" s="7"/>
    </row>
    <row r="9" spans="1:7" ht="26.15" customHeight="1" x14ac:dyDescent="0.2">
      <c r="A9" s="5"/>
      <c r="B9" s="17"/>
      <c r="C9" s="6"/>
      <c r="D9" s="17"/>
      <c r="E9" s="58"/>
      <c r="F9" s="7"/>
    </row>
    <row r="10" spans="1:7" ht="24" customHeight="1" x14ac:dyDescent="0.2">
      <c r="A10" s="5"/>
      <c r="B10" s="17"/>
      <c r="C10" s="6"/>
      <c r="D10" s="17"/>
      <c r="E10" s="53"/>
      <c r="F10" s="11"/>
    </row>
    <row r="11" spans="1:7" ht="21" customHeight="1" x14ac:dyDescent="0.2">
      <c r="A11" s="2" t="s">
        <v>6</v>
      </c>
      <c r="B11" s="16">
        <v>336004</v>
      </c>
      <c r="C11" s="3">
        <v>243628</v>
      </c>
      <c r="D11" s="66">
        <f>SUM(C11-B11)</f>
        <v>-92376</v>
      </c>
      <c r="E11" t="s">
        <v>2</v>
      </c>
      <c r="F11" s="7">
        <v>227624</v>
      </c>
    </row>
    <row r="12" spans="1:7" ht="27.75" customHeight="1" x14ac:dyDescent="0.2">
      <c r="A12" s="5"/>
      <c r="B12" s="17"/>
      <c r="C12" s="6"/>
      <c r="D12" s="52"/>
      <c r="E12" s="8" t="s">
        <v>91</v>
      </c>
      <c r="F12" s="7">
        <v>16000</v>
      </c>
    </row>
    <row r="13" spans="1:7" ht="21" customHeight="1" x14ac:dyDescent="0.2">
      <c r="A13" s="5"/>
      <c r="B13" s="17"/>
      <c r="C13" s="6"/>
      <c r="D13" s="17"/>
      <c r="E13" s="36"/>
      <c r="F13" s="7"/>
    </row>
    <row r="14" spans="1:7" ht="21" customHeight="1" x14ac:dyDescent="0.2">
      <c r="A14" s="5"/>
      <c r="B14" s="17"/>
      <c r="C14" s="6"/>
      <c r="D14" s="17"/>
      <c r="E14" s="50"/>
      <c r="F14" s="54"/>
    </row>
    <row r="15" spans="1:7" ht="21" customHeight="1" x14ac:dyDescent="0.2">
      <c r="A15" s="5"/>
      <c r="B15" s="17"/>
      <c r="C15" s="6"/>
      <c r="D15" s="17"/>
      <c r="E15" s="50"/>
      <c r="F15" s="54"/>
    </row>
    <row r="16" spans="1:7" ht="21" customHeight="1" x14ac:dyDescent="0.2">
      <c r="A16" s="5"/>
      <c r="B16" s="17"/>
      <c r="C16" s="6"/>
      <c r="D16" s="17"/>
      <c r="E16" s="51" t="s">
        <v>4</v>
      </c>
      <c r="F16" s="11">
        <v>4</v>
      </c>
    </row>
    <row r="17" spans="1:6" ht="23.25" customHeight="1" x14ac:dyDescent="0.2">
      <c r="A17" s="12" t="s">
        <v>5</v>
      </c>
      <c r="B17" s="19">
        <f>SUM(B4:B16)</f>
        <v>1586291</v>
      </c>
      <c r="C17" s="13">
        <f>SUM(C4:C16)</f>
        <v>1261915</v>
      </c>
      <c r="D17" s="67">
        <f>SUM(C17-B17)</f>
        <v>-324376</v>
      </c>
      <c r="E17" s="14"/>
      <c r="F17" s="42" t="s">
        <v>51</v>
      </c>
    </row>
    <row r="18" spans="1:6" ht="21" customHeight="1" x14ac:dyDescent="0.2">
      <c r="D18" s="41"/>
    </row>
  </sheetData>
  <mergeCells count="2">
    <mergeCell ref="B1:F1"/>
    <mergeCell ref="E3:F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G19"/>
  <sheetViews>
    <sheetView workbookViewId="0">
      <selection activeCell="B2" sqref="B2"/>
    </sheetView>
  </sheetViews>
  <sheetFormatPr defaultRowHeight="21" customHeight="1" x14ac:dyDescent="0.2"/>
  <cols>
    <col min="1" max="3" width="10" customWidth="1"/>
    <col min="4" max="4" width="12.6328125" customWidth="1"/>
    <col min="5" max="5" width="30.453125" customWidth="1"/>
    <col min="6" max="6" width="10.6328125" customWidth="1"/>
  </cols>
  <sheetData>
    <row r="1" spans="1:7" ht="36.75" customHeight="1" x14ac:dyDescent="0.2">
      <c r="B1" s="81" t="s">
        <v>79</v>
      </c>
      <c r="C1" s="82"/>
      <c r="D1" s="82"/>
      <c r="E1" s="82"/>
      <c r="F1" s="82"/>
    </row>
    <row r="2" spans="1:7" ht="21" customHeight="1" x14ac:dyDescent="0.2">
      <c r="A2" t="s">
        <v>10</v>
      </c>
      <c r="F2" t="s">
        <v>35</v>
      </c>
    </row>
    <row r="3" spans="1:7" ht="21" customHeight="1" x14ac:dyDescent="0.2">
      <c r="A3" s="47" t="s">
        <v>0</v>
      </c>
      <c r="B3" s="25" t="s">
        <v>48</v>
      </c>
      <c r="C3" s="48" t="s">
        <v>49</v>
      </c>
      <c r="D3" s="25" t="s">
        <v>52</v>
      </c>
      <c r="E3" s="76" t="s">
        <v>53</v>
      </c>
      <c r="F3" s="78"/>
    </row>
    <row r="4" spans="1:7" ht="21" customHeight="1" x14ac:dyDescent="0.2">
      <c r="A4" s="12" t="s">
        <v>1</v>
      </c>
      <c r="B4" s="19">
        <v>233788</v>
      </c>
      <c r="C4" s="13">
        <v>233788</v>
      </c>
      <c r="D4" s="19">
        <f>C4-B4</f>
        <v>0</v>
      </c>
      <c r="E4" s="14" t="s">
        <v>75</v>
      </c>
      <c r="F4" s="15">
        <v>233788</v>
      </c>
    </row>
    <row r="5" spans="1:7" ht="21" customHeight="1" x14ac:dyDescent="0.2">
      <c r="A5" s="5" t="s">
        <v>7</v>
      </c>
      <c r="B5" s="17">
        <v>950000</v>
      </c>
      <c r="C5" s="6">
        <f>SUM(F5:F11)</f>
        <v>3046000</v>
      </c>
      <c r="D5" s="52">
        <v>2096000</v>
      </c>
      <c r="E5" t="s">
        <v>46</v>
      </c>
      <c r="F5" s="7">
        <v>301000</v>
      </c>
      <c r="G5" s="41"/>
    </row>
    <row r="6" spans="1:7" ht="21" customHeight="1" x14ac:dyDescent="0.2">
      <c r="A6" s="5"/>
      <c r="B6" s="17"/>
      <c r="C6" s="6"/>
      <c r="D6" s="17"/>
      <c r="E6" t="s">
        <v>54</v>
      </c>
      <c r="F6" s="7">
        <v>232000</v>
      </c>
    </row>
    <row r="7" spans="1:7" ht="23.25" customHeight="1" x14ac:dyDescent="0.2">
      <c r="A7" s="5"/>
      <c r="B7" s="17"/>
      <c r="C7" s="6"/>
      <c r="D7" s="17"/>
      <c r="E7" s="8" t="s">
        <v>47</v>
      </c>
      <c r="F7" s="7">
        <v>250000</v>
      </c>
    </row>
    <row r="8" spans="1:7" ht="36" customHeight="1" x14ac:dyDescent="0.2">
      <c r="A8" s="5"/>
      <c r="B8" s="17"/>
      <c r="C8" s="6"/>
      <c r="D8" s="17"/>
      <c r="E8" s="8" t="s">
        <v>78</v>
      </c>
      <c r="F8" s="7">
        <v>160000</v>
      </c>
    </row>
    <row r="9" spans="1:7" ht="32.25" customHeight="1" x14ac:dyDescent="0.2">
      <c r="A9" s="5"/>
      <c r="B9" s="17"/>
      <c r="C9" s="6"/>
      <c r="D9" s="17"/>
      <c r="E9" s="8" t="s">
        <v>76</v>
      </c>
      <c r="F9" s="7">
        <v>1100000</v>
      </c>
    </row>
    <row r="10" spans="1:7" ht="26.15" customHeight="1" x14ac:dyDescent="0.2">
      <c r="A10" s="5"/>
      <c r="B10" s="17"/>
      <c r="C10" s="6"/>
      <c r="D10" s="17"/>
      <c r="E10" s="58" t="s">
        <v>56</v>
      </c>
      <c r="F10" s="7">
        <v>3000</v>
      </c>
    </row>
    <row r="11" spans="1:7" ht="24" customHeight="1" x14ac:dyDescent="0.2">
      <c r="A11" s="5"/>
      <c r="B11" s="17"/>
      <c r="C11" s="6"/>
      <c r="D11" s="17"/>
      <c r="E11" s="53" t="s">
        <v>77</v>
      </c>
      <c r="F11" s="11">
        <v>1000000</v>
      </c>
    </row>
    <row r="12" spans="1:7" ht="21" customHeight="1" x14ac:dyDescent="0.2">
      <c r="A12" s="2" t="s">
        <v>6</v>
      </c>
      <c r="B12" s="16">
        <v>346002</v>
      </c>
      <c r="C12" s="3">
        <v>339628</v>
      </c>
      <c r="D12" s="38">
        <f>C12-B12</f>
        <v>-6374</v>
      </c>
      <c r="E12" t="s">
        <v>2</v>
      </c>
      <c r="F12" s="7">
        <v>306224</v>
      </c>
    </row>
    <row r="13" spans="1:7" ht="27.75" customHeight="1" x14ac:dyDescent="0.2">
      <c r="A13" s="5"/>
      <c r="B13" s="17"/>
      <c r="C13" s="6"/>
      <c r="D13" s="52"/>
      <c r="E13" s="8" t="s">
        <v>66</v>
      </c>
      <c r="F13" s="7">
        <v>16000</v>
      </c>
    </row>
    <row r="14" spans="1:7" ht="21" customHeight="1" x14ac:dyDescent="0.2">
      <c r="A14" s="5"/>
      <c r="B14" s="17"/>
      <c r="C14" s="6"/>
      <c r="D14" s="17"/>
      <c r="E14" s="36" t="s">
        <v>3</v>
      </c>
      <c r="F14" s="7">
        <v>1900</v>
      </c>
    </row>
    <row r="15" spans="1:7" ht="21" customHeight="1" x14ac:dyDescent="0.2">
      <c r="A15" s="5"/>
      <c r="B15" s="17"/>
      <c r="C15" s="6"/>
      <c r="D15" s="17"/>
      <c r="E15" s="50" t="s">
        <v>55</v>
      </c>
      <c r="F15" s="54">
        <v>15500</v>
      </c>
    </row>
    <row r="16" spans="1:7" ht="21" customHeight="1" x14ac:dyDescent="0.2">
      <c r="A16" s="5"/>
      <c r="B16" s="17"/>
      <c r="C16" s="6"/>
      <c r="D16" s="17"/>
      <c r="E16" s="50"/>
      <c r="F16" s="54"/>
    </row>
    <row r="17" spans="1:6" ht="21" customHeight="1" x14ac:dyDescent="0.2">
      <c r="A17" s="5"/>
      <c r="B17" s="17"/>
      <c r="C17" s="6"/>
      <c r="D17" s="17"/>
      <c r="E17" s="51" t="s">
        <v>4</v>
      </c>
      <c r="F17" s="11">
        <v>4</v>
      </c>
    </row>
    <row r="18" spans="1:6" ht="23.25" customHeight="1" x14ac:dyDescent="0.2">
      <c r="A18" s="12" t="s">
        <v>5</v>
      </c>
      <c r="B18" s="19">
        <f>SUM(B4:B17)</f>
        <v>1529790</v>
      </c>
      <c r="C18" s="13">
        <f>SUM(C4:C17)</f>
        <v>3619416</v>
      </c>
      <c r="D18" s="39">
        <f>C18-B18</f>
        <v>2089626</v>
      </c>
      <c r="E18" s="14"/>
      <c r="F18" s="42" t="s">
        <v>51</v>
      </c>
    </row>
    <row r="19" spans="1:6" ht="21" customHeight="1" x14ac:dyDescent="0.2">
      <c r="D19" s="41">
        <f>D5+D12</f>
        <v>2089626</v>
      </c>
    </row>
  </sheetData>
  <mergeCells count="2">
    <mergeCell ref="B1:F1"/>
    <mergeCell ref="E3:F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G20"/>
  <sheetViews>
    <sheetView workbookViewId="0">
      <selection activeCell="E11" sqref="E11"/>
    </sheetView>
  </sheetViews>
  <sheetFormatPr defaultRowHeight="21" customHeight="1" x14ac:dyDescent="0.2"/>
  <cols>
    <col min="1" max="3" width="10" customWidth="1"/>
    <col min="4" max="4" width="12.6328125" customWidth="1"/>
    <col min="5" max="5" width="30.453125" customWidth="1"/>
    <col min="6" max="6" width="10.6328125" customWidth="1"/>
  </cols>
  <sheetData>
    <row r="1" spans="1:7" ht="36.75" customHeight="1" x14ac:dyDescent="0.2">
      <c r="B1" s="81" t="s">
        <v>60</v>
      </c>
      <c r="C1" s="82"/>
      <c r="D1" s="82"/>
      <c r="E1" s="82"/>
      <c r="F1" s="82"/>
    </row>
    <row r="2" spans="1:7" ht="21" customHeight="1" x14ac:dyDescent="0.2">
      <c r="A2" t="s">
        <v>10</v>
      </c>
      <c r="F2" t="s">
        <v>35</v>
      </c>
    </row>
    <row r="3" spans="1:7" ht="21" customHeight="1" x14ac:dyDescent="0.2">
      <c r="A3" s="47" t="s">
        <v>0</v>
      </c>
      <c r="B3" s="25" t="s">
        <v>48</v>
      </c>
      <c r="C3" s="48" t="s">
        <v>49</v>
      </c>
      <c r="D3" s="25" t="s">
        <v>52</v>
      </c>
      <c r="E3" s="76" t="s">
        <v>53</v>
      </c>
      <c r="F3" s="78"/>
    </row>
    <row r="4" spans="1:7" ht="21" customHeight="1" x14ac:dyDescent="0.2">
      <c r="A4" s="12" t="s">
        <v>1</v>
      </c>
      <c r="B4" s="19">
        <v>251178</v>
      </c>
      <c r="C4" s="13">
        <v>251178</v>
      </c>
      <c r="D4" s="19">
        <f>C4-B4</f>
        <v>0</v>
      </c>
      <c r="E4" s="14" t="s">
        <v>61</v>
      </c>
      <c r="F4" s="15">
        <v>251178</v>
      </c>
    </row>
    <row r="5" spans="1:7" ht="21" customHeight="1" x14ac:dyDescent="0.2">
      <c r="A5" s="5" t="s">
        <v>7</v>
      </c>
      <c r="B5" s="17">
        <v>935000</v>
      </c>
      <c r="C5" s="6">
        <f>SUM(F5:F11)</f>
        <v>1153000</v>
      </c>
      <c r="D5" s="52">
        <f>C5-B5</f>
        <v>218000</v>
      </c>
      <c r="E5" t="s">
        <v>46</v>
      </c>
      <c r="F5" s="7">
        <v>301000</v>
      </c>
      <c r="G5" s="41"/>
    </row>
    <row r="6" spans="1:7" ht="21" customHeight="1" x14ac:dyDescent="0.2">
      <c r="A6" s="5"/>
      <c r="B6" s="17"/>
      <c r="C6" s="6"/>
      <c r="D6" s="17"/>
      <c r="E6" t="s">
        <v>54</v>
      </c>
      <c r="F6" s="7">
        <v>239000</v>
      </c>
    </row>
    <row r="7" spans="1:7" ht="23.25" customHeight="1" x14ac:dyDescent="0.2">
      <c r="A7" s="5"/>
      <c r="B7" s="17"/>
      <c r="C7" s="6"/>
      <c r="D7" s="17"/>
      <c r="E7" s="8" t="s">
        <v>47</v>
      </c>
      <c r="F7" s="7">
        <v>250000</v>
      </c>
    </row>
    <row r="8" spans="1:7" ht="36" customHeight="1" x14ac:dyDescent="0.2">
      <c r="A8" s="5"/>
      <c r="B8" s="17"/>
      <c r="C8" s="6"/>
      <c r="D8" s="17"/>
      <c r="E8" s="8" t="s">
        <v>62</v>
      </c>
      <c r="F8" s="7">
        <v>60000</v>
      </c>
    </row>
    <row r="9" spans="1:7" ht="32.25" customHeight="1" x14ac:dyDescent="0.2">
      <c r="A9" s="5"/>
      <c r="B9" s="17"/>
      <c r="C9" s="6"/>
      <c r="D9" s="17"/>
      <c r="E9" s="8" t="s">
        <v>65</v>
      </c>
      <c r="F9" s="7">
        <v>300000</v>
      </c>
    </row>
    <row r="10" spans="1:7" ht="26.15" customHeight="1" x14ac:dyDescent="0.2">
      <c r="A10" s="5"/>
      <c r="B10" s="17"/>
      <c r="C10" s="6"/>
      <c r="D10" s="17"/>
      <c r="E10" s="58" t="s">
        <v>56</v>
      </c>
      <c r="F10" s="7">
        <v>3000</v>
      </c>
    </row>
    <row r="11" spans="1:7" ht="24" customHeight="1" x14ac:dyDescent="0.2">
      <c r="A11" s="5"/>
      <c r="B11" s="17"/>
      <c r="C11" s="6"/>
      <c r="D11" s="17"/>
      <c r="E11" s="53"/>
      <c r="F11" s="11"/>
    </row>
    <row r="12" spans="1:7" ht="21" customHeight="1" x14ac:dyDescent="0.2">
      <c r="A12" s="2" t="s">
        <v>6</v>
      </c>
      <c r="B12" s="16">
        <v>346002</v>
      </c>
      <c r="C12" s="3">
        <v>682792</v>
      </c>
      <c r="D12" s="38">
        <f>C12-B12</f>
        <v>336790</v>
      </c>
      <c r="E12" t="s">
        <v>2</v>
      </c>
      <c r="F12" s="7">
        <v>301662</v>
      </c>
    </row>
    <row r="13" spans="1:7" ht="27.75" customHeight="1" x14ac:dyDescent="0.2">
      <c r="A13" s="5"/>
      <c r="B13" s="17"/>
      <c r="C13" s="6"/>
      <c r="D13" s="52"/>
      <c r="E13" s="8" t="s">
        <v>66</v>
      </c>
      <c r="F13" s="7">
        <v>16000</v>
      </c>
    </row>
    <row r="14" spans="1:7" ht="21" customHeight="1" x14ac:dyDescent="0.2">
      <c r="A14" s="5"/>
      <c r="B14" s="17"/>
      <c r="C14" s="6"/>
      <c r="D14" s="17"/>
      <c r="E14" s="36" t="s">
        <v>3</v>
      </c>
      <c r="F14" s="7">
        <v>4200</v>
      </c>
    </row>
    <row r="15" spans="1:7" ht="21" customHeight="1" x14ac:dyDescent="0.2">
      <c r="A15" s="5"/>
      <c r="B15" s="17"/>
      <c r="C15" s="6"/>
      <c r="D15" s="17"/>
      <c r="E15" s="50" t="s">
        <v>55</v>
      </c>
      <c r="F15" s="54">
        <v>20400</v>
      </c>
    </row>
    <row r="16" spans="1:7" ht="21" customHeight="1" x14ac:dyDescent="0.2">
      <c r="A16" s="5"/>
      <c r="B16" s="17"/>
      <c r="C16" s="6"/>
      <c r="D16" s="17"/>
      <c r="E16" s="50" t="s">
        <v>63</v>
      </c>
      <c r="F16" s="54">
        <v>320527</v>
      </c>
    </row>
    <row r="17" spans="1:6" ht="33.65" customHeight="1" x14ac:dyDescent="0.2">
      <c r="A17" s="5"/>
      <c r="B17" s="17"/>
      <c r="C17" s="6"/>
      <c r="D17" s="17"/>
      <c r="E17" s="57" t="s">
        <v>64</v>
      </c>
      <c r="F17" s="54">
        <v>20000</v>
      </c>
    </row>
    <row r="18" spans="1:6" ht="21" customHeight="1" x14ac:dyDescent="0.2">
      <c r="A18" s="5"/>
      <c r="B18" s="17"/>
      <c r="C18" s="6"/>
      <c r="D18" s="17"/>
      <c r="E18" s="51" t="s">
        <v>4</v>
      </c>
      <c r="F18" s="11">
        <v>3</v>
      </c>
    </row>
    <row r="19" spans="1:6" ht="23.25" customHeight="1" x14ac:dyDescent="0.2">
      <c r="A19" s="12" t="s">
        <v>5</v>
      </c>
      <c r="B19" s="19">
        <f>SUM(B4:B18)</f>
        <v>1532180</v>
      </c>
      <c r="C19" s="13">
        <f>SUM(C4:C18)</f>
        <v>2086970</v>
      </c>
      <c r="D19" s="39">
        <f>C19-B19</f>
        <v>554790</v>
      </c>
      <c r="E19" s="14"/>
      <c r="F19" s="42" t="s">
        <v>51</v>
      </c>
    </row>
    <row r="20" spans="1:6" ht="21" customHeight="1" x14ac:dyDescent="0.2">
      <c r="D20" s="41">
        <f>D5+D12</f>
        <v>554790</v>
      </c>
    </row>
  </sheetData>
  <mergeCells count="2">
    <mergeCell ref="B1:F1"/>
    <mergeCell ref="E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令和４年度２０２２出</vt:lpstr>
      <vt:lpstr>２０２２令和４年度入</vt:lpstr>
      <vt:lpstr>２０２１年度出◎</vt:lpstr>
      <vt:lpstr>2021年度出</vt:lpstr>
      <vt:lpstr>2021年度入</vt:lpstr>
      <vt:lpstr>20２０年度支出</vt:lpstr>
      <vt:lpstr>2020年度収入 </vt:lpstr>
      <vt:lpstr>2019年度収入</vt:lpstr>
      <vt:lpstr>3０年度収入</vt:lpstr>
      <vt:lpstr>３０年度支出</vt:lpstr>
      <vt:lpstr>Sheet3</vt:lpstr>
      <vt:lpstr>'2019年度収入'!Print_Area</vt:lpstr>
      <vt:lpstr>'20２０年度支出'!Print_Area</vt:lpstr>
      <vt:lpstr>'2020年度収入 '!Print_Area</vt:lpstr>
      <vt:lpstr>'2021年度出'!Print_Area</vt:lpstr>
      <vt:lpstr>'２０２１年度出◎'!Print_Area</vt:lpstr>
      <vt:lpstr>'2021年度入'!Print_Area</vt:lpstr>
      <vt:lpstr>'２０２２令和４年度入'!Print_Area</vt:lpstr>
      <vt:lpstr>'３０年度支出'!Print_Area</vt:lpstr>
      <vt:lpstr>'3０年度収入'!Print_Area</vt:lpstr>
      <vt:lpstr>令和４年度２０２２出!Print_Area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塗家昭彦</dc:creator>
  <cp:lastModifiedBy>二井久和</cp:lastModifiedBy>
  <cp:lastPrinted>2023-04-18T01:53:49Z</cp:lastPrinted>
  <dcterms:created xsi:type="dcterms:W3CDTF">2017-04-23T23:35:27Z</dcterms:created>
  <dcterms:modified xsi:type="dcterms:W3CDTF">2023-04-25T09:17:08Z</dcterms:modified>
</cp:coreProperties>
</file>